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E9CD0DA7-4380-4794-BC21-03A0D7941E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1 2021" sheetId="2" r:id="rId1"/>
    <sheet name="Q2 2021" sheetId="1" r:id="rId2"/>
    <sheet name="Half Year" sheetId="3" r:id="rId3"/>
  </sheets>
  <definedNames>
    <definedName name="_xlnm.Print_Area" localSheetId="1">'Q2 2021'!$A$1:$I$49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3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G49" i="3" s="1"/>
  <c r="F44" i="3"/>
  <c r="E44" i="3"/>
  <c r="D44" i="3"/>
  <c r="C44" i="3"/>
  <c r="I43" i="3"/>
  <c r="H43" i="3"/>
  <c r="H49" i="3" s="1"/>
  <c r="G43" i="3"/>
  <c r="F43" i="3"/>
  <c r="F49" i="3" s="1"/>
  <c r="E43" i="3"/>
  <c r="E49" i="3" s="1"/>
  <c r="D43" i="3"/>
  <c r="D49" i="3" s="1"/>
  <c r="C43" i="3"/>
  <c r="C43" i="1"/>
  <c r="I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G49" i="1" s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H49" i="1" s="1"/>
  <c r="G43" i="1"/>
  <c r="F43" i="1"/>
  <c r="F49" i="1" s="1"/>
  <c r="E43" i="1"/>
  <c r="E49" i="1" s="1"/>
  <c r="D43" i="1"/>
  <c r="D49" i="1" s="1"/>
  <c r="C49" i="1"/>
  <c r="D49" i="2"/>
  <c r="E49" i="2"/>
  <c r="F49" i="2"/>
  <c r="G49" i="2"/>
  <c r="H49" i="2"/>
  <c r="I49" i="2"/>
  <c r="C49" i="2"/>
  <c r="D48" i="2"/>
  <c r="E48" i="2"/>
  <c r="F48" i="2"/>
  <c r="G48" i="2"/>
  <c r="H48" i="2"/>
  <c r="I48" i="2"/>
  <c r="C48" i="2"/>
  <c r="D47" i="2"/>
  <c r="E47" i="2"/>
  <c r="F47" i="2"/>
  <c r="G47" i="2"/>
  <c r="H47" i="2"/>
  <c r="I47" i="2"/>
  <c r="C47" i="2"/>
  <c r="D46" i="2"/>
  <c r="E46" i="2"/>
  <c r="F46" i="2"/>
  <c r="G46" i="2"/>
  <c r="H46" i="2"/>
  <c r="I46" i="2"/>
  <c r="C46" i="2"/>
  <c r="D45" i="2"/>
  <c r="E45" i="2"/>
  <c r="F45" i="2"/>
  <c r="G45" i="2"/>
  <c r="H45" i="2"/>
  <c r="I45" i="2"/>
  <c r="C45" i="2"/>
  <c r="D44" i="2"/>
  <c r="E44" i="2"/>
  <c r="F44" i="2"/>
  <c r="G44" i="2"/>
  <c r="H44" i="2"/>
  <c r="I44" i="2"/>
  <c r="C44" i="2"/>
  <c r="I43" i="2"/>
  <c r="D43" i="2"/>
  <c r="E43" i="2"/>
  <c r="F43" i="2"/>
  <c r="G43" i="2"/>
  <c r="H43" i="2"/>
  <c r="C4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3" i="3"/>
  <c r="H40" i="3" s="1"/>
  <c r="C4" i="3"/>
  <c r="D4" i="3"/>
  <c r="E4" i="3"/>
  <c r="F4" i="3"/>
  <c r="C5" i="3"/>
  <c r="D5" i="3"/>
  <c r="E5" i="3"/>
  <c r="F5" i="3"/>
  <c r="G5" i="3" s="1"/>
  <c r="I5" i="3" s="1"/>
  <c r="C6" i="3"/>
  <c r="D6" i="3"/>
  <c r="E6" i="3"/>
  <c r="F6" i="3"/>
  <c r="G6" i="3" s="1"/>
  <c r="I6" i="3" s="1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G35" i="3" s="1"/>
  <c r="I35" i="3" s="1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D3" i="3"/>
  <c r="E3" i="3"/>
  <c r="F3" i="3"/>
  <c r="C3" i="3"/>
  <c r="C40" i="3" s="1"/>
  <c r="D40" i="3"/>
  <c r="G19" i="3"/>
  <c r="I19" i="3" s="1"/>
  <c r="G16" i="3"/>
  <c r="I16" i="3" s="1"/>
  <c r="G11" i="3"/>
  <c r="I11" i="3" s="1"/>
  <c r="H40" i="2"/>
  <c r="F40" i="2"/>
  <c r="E40" i="2"/>
  <c r="D40" i="2"/>
  <c r="C40" i="2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G3" i="2"/>
  <c r="I3" i="2" s="1"/>
  <c r="I49" i="3" l="1"/>
  <c r="G39" i="3"/>
  <c r="I39" i="3" s="1"/>
  <c r="G31" i="3"/>
  <c r="I31" i="3" s="1"/>
  <c r="G28" i="3"/>
  <c r="I28" i="3" s="1"/>
  <c r="G26" i="3"/>
  <c r="I26" i="3" s="1"/>
  <c r="G24" i="3"/>
  <c r="G21" i="3"/>
  <c r="I21" i="3" s="1"/>
  <c r="G20" i="3"/>
  <c r="I20" i="3" s="1"/>
  <c r="G18" i="3"/>
  <c r="I18" i="3" s="1"/>
  <c r="G15" i="3"/>
  <c r="I15" i="3" s="1"/>
  <c r="G13" i="3"/>
  <c r="I13" i="3" s="1"/>
  <c r="G12" i="3"/>
  <c r="I12" i="3" s="1"/>
  <c r="G10" i="3"/>
  <c r="I10" i="3" s="1"/>
  <c r="G8" i="3"/>
  <c r="G37" i="3"/>
  <c r="I37" i="3" s="1"/>
  <c r="G34" i="3"/>
  <c r="I34" i="3" s="1"/>
  <c r="G32" i="3"/>
  <c r="I32" i="3" s="1"/>
  <c r="G29" i="3"/>
  <c r="I29" i="3" s="1"/>
  <c r="G27" i="3"/>
  <c r="I27" i="3" s="1"/>
  <c r="G23" i="3"/>
  <c r="I23" i="3" s="1"/>
  <c r="E40" i="3"/>
  <c r="G7" i="3"/>
  <c r="I7" i="3" s="1"/>
  <c r="G38" i="3"/>
  <c r="I38" i="3" s="1"/>
  <c r="G33" i="3"/>
  <c r="I33" i="3" s="1"/>
  <c r="G30" i="3"/>
  <c r="I30" i="3" s="1"/>
  <c r="G25" i="3"/>
  <c r="I25" i="3" s="1"/>
  <c r="G22" i="3"/>
  <c r="I22" i="3" s="1"/>
  <c r="G17" i="3"/>
  <c r="I17" i="3" s="1"/>
  <c r="G14" i="3"/>
  <c r="I14" i="3" s="1"/>
  <c r="G9" i="3"/>
  <c r="I9" i="3" s="1"/>
  <c r="F40" i="3"/>
  <c r="G36" i="3"/>
  <c r="I36" i="3" s="1"/>
  <c r="I8" i="3"/>
  <c r="I24" i="3"/>
  <c r="G4" i="3"/>
  <c r="I4" i="3" s="1"/>
  <c r="G3" i="3"/>
  <c r="G40" i="2"/>
  <c r="I40" i="2" s="1"/>
  <c r="H40" i="1"/>
  <c r="F40" i="1"/>
  <c r="E40" i="1"/>
  <c r="D40" i="1"/>
  <c r="C40" i="1"/>
  <c r="I39" i="1"/>
  <c r="G39" i="1"/>
  <c r="G38" i="1"/>
  <c r="I38" i="1" s="1"/>
  <c r="G37" i="1"/>
  <c r="I37" i="1" s="1"/>
  <c r="G36" i="1"/>
  <c r="I36" i="1" s="1"/>
  <c r="I35" i="1"/>
  <c r="G35" i="1"/>
  <c r="G34" i="1"/>
  <c r="I34" i="1" s="1"/>
  <c r="I33" i="1"/>
  <c r="G33" i="1"/>
  <c r="G32" i="1"/>
  <c r="I32" i="1" s="1"/>
  <c r="I31" i="1"/>
  <c r="G31" i="1"/>
  <c r="G30" i="1"/>
  <c r="I30" i="1" s="1"/>
  <c r="I29" i="1"/>
  <c r="G29" i="1"/>
  <c r="G28" i="1"/>
  <c r="I28" i="1" s="1"/>
  <c r="I27" i="1"/>
  <c r="G27" i="1"/>
  <c r="G26" i="1"/>
  <c r="I26" i="1" s="1"/>
  <c r="I25" i="1"/>
  <c r="G25" i="1"/>
  <c r="G24" i="1"/>
  <c r="I24" i="1" s="1"/>
  <c r="I23" i="1"/>
  <c r="G23" i="1"/>
  <c r="G22" i="1"/>
  <c r="I22" i="1" s="1"/>
  <c r="I21" i="1"/>
  <c r="G21" i="1"/>
  <c r="G20" i="1"/>
  <c r="I20" i="1" s="1"/>
  <c r="I19" i="1"/>
  <c r="G19" i="1"/>
  <c r="G18" i="1"/>
  <c r="I18" i="1" s="1"/>
  <c r="I17" i="1"/>
  <c r="G17" i="1"/>
  <c r="G16" i="1"/>
  <c r="I16" i="1" s="1"/>
  <c r="G15" i="1"/>
  <c r="I15" i="1" s="1"/>
  <c r="G14" i="1"/>
  <c r="I14" i="1" s="1"/>
  <c r="I13" i="1"/>
  <c r="G13" i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40" i="3" l="1"/>
  <c r="I40" i="3"/>
  <c r="G40" i="1"/>
</calcChain>
</file>

<file path=xl/sharedStrings.xml><?xml version="1.0" encoding="utf-8"?>
<sst xmlns="http://schemas.openxmlformats.org/spreadsheetml/2006/main" count="165" uniqueCount="57">
  <si>
    <t>S/N</t>
  </si>
  <si>
    <t>PAYE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</si>
  <si>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</si>
  <si>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</si>
  <si>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</si>
  <si>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</si>
  <si>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</si>
  <si>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</si>
  <si>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</si>
  <si>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</si>
  <si>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</si>
  <si>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</si>
  <si>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</si>
  <si>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</si>
  <si>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</si>
  <si>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</si>
  <si>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</si>
  <si>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</si>
  <si>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</si>
  <si>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</si>
  <si>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</si>
  <si>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</si>
  <si>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</si>
  <si>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</si>
  <si>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</si>
  <si>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</si>
  <si>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</si>
  <si>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</si>
  <si>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</si>
  <si>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</si>
  <si>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</si>
  <si>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</si>
  <si>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</si>
  <si>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</si>
  <si>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</si>
  <si>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</si>
  <si>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</si>
  <si>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</si>
  <si>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Total</t>
  </si>
  <si>
    <t>Direct Assessment</t>
  </si>
  <si>
    <t>Road Tax</t>
  </si>
  <si>
    <t>Other Taxes</t>
  </si>
  <si>
    <t>Total Tax</t>
  </si>
  <si>
    <t>MDAs</t>
  </si>
  <si>
    <t>Grand Total</t>
  </si>
  <si>
    <t>State</t>
  </si>
  <si>
    <t>INTERNALLY GENERATED REVENUE FOR STATES/FCT (JANUARY-MARCH, 2021)</t>
  </si>
  <si>
    <t>INTERNALLY GENERATED REVENUE FOR STATES/FCT (APRIL-JUNE, 2021)</t>
  </si>
  <si>
    <t>INTERNALLY GENERATED REVENUE FOR STATES/FCT (HALF YEAR 2021)</t>
  </si>
  <si>
    <t>South-West</t>
  </si>
  <si>
    <t>South-South</t>
  </si>
  <si>
    <t>South-East</t>
  </si>
  <si>
    <t>North-Central</t>
  </si>
  <si>
    <t>North-West</t>
  </si>
  <si>
    <t>North-East</t>
  </si>
  <si>
    <t>Zonal-Total</t>
  </si>
  <si>
    <t>Nasarawa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</si>
</sst>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Tahoma"/>
      <family val="2"/>
    </font>
    <font>
      <b/>
      <sz val="20"/>
      <color rgb="FF000000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sz val="16"/>
      <color rgb="FF000000"/>
      <name val="Tahoma"/>
      <family val="2"/>
    </font>
    <font>
      <b/>
      <sz val="18"/>
      <color rgb="FF000000"/>
      <name val="Tahoma"/>
      <family val="2"/>
    </font>
    <font>
      <sz val="18"/>
      <color theme="1"/>
      <name val="Calibri"/>
      <family val="2"/>
      <scheme val="minor"/>
    </font>
    <font>
      <sz val="16"/>
      <color theme="1"/>
      <name val="Tahoma"/>
      <family val="2"/>
    </font>
    <font>
      <sz val="18"/>
      <color theme="1"/>
      <name val="Tahoma"/>
      <family val="2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0" fontId="2" fillId="0" borderId="0" xfId="0" applyFont="1"/>
    <xf numFmtId="1" fontId="6" fillId="0" borderId="2" xfId="0" applyNumberFormat="1" applyFont="1" applyBorder="1" applyAlignment="1">
      <alignment horizontal="left" indent="1"/>
    </xf>
    <xf numFmtId="0" fontId="7" fillId="0" borderId="2" xfId="0" applyFont="1" applyBorder="1" applyAlignment="1">
      <alignment horizontal="left" vertical="center" indent="1"/>
    </xf>
    <xf numFmtId="4" fontId="6" fillId="0" borderId="2" xfId="0" applyNumberFormat="1" applyFont="1" applyBorder="1"/>
    <xf numFmtId="4" fontId="6" fillId="0" borderId="2" xfId="0" applyNumberFormat="1" applyFont="1" applyFill="1" applyBorder="1"/>
    <xf numFmtId="164" fontId="6" fillId="0" borderId="2" xfId="0" applyNumberFormat="1" applyFont="1" applyBorder="1"/>
    <xf numFmtId="43" fontId="6" fillId="0" borderId="2" xfId="0" applyNumberFormat="1" applyFont="1" applyBorder="1"/>
    <xf numFmtId="0" fontId="0" fillId="0" borderId="0" xfId="0" applyFill="1"/>
    <xf numFmtId="4" fontId="5" fillId="0" borderId="2" xfId="0" applyNumberFormat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1" fontId="6" fillId="0" borderId="2" xfId="0" applyNumberFormat="1" applyFont="1" applyFill="1" applyBorder="1" applyAlignment="1">
      <alignment horizontal="left" indent="1"/>
    </xf>
    <xf numFmtId="0" fontId="7" fillId="0" borderId="2" xfId="0" applyFont="1" applyFill="1" applyBorder="1" applyAlignment="1">
      <alignment horizontal="left" vertical="center" indent="1"/>
    </xf>
    <xf numFmtId="164" fontId="6" fillId="0" borderId="2" xfId="0" applyNumberFormat="1" applyFont="1" applyFill="1" applyBorder="1"/>
    <xf numFmtId="43" fontId="6" fillId="0" borderId="2" xfId="0" applyNumberFormat="1" applyFont="1" applyFill="1" applyBorder="1"/>
    <xf numFmtId="4" fontId="3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164" fontId="10" fillId="0" borderId="0" xfId="0" applyNumberFormat="1" applyFont="1"/>
    <xf numFmtId="4" fontId="10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A398-C3CB-4BB2-9E34-3347C4B4941C}">
  <dimension ref="A1:I49"/>
  <sheetViews>
    <sheetView tabSelected="1" view="pageBreakPreview" zoomScale="46" zoomScaleNormal="50" zoomScaleSheetLayoutView="46" workbookViewId="0">
      <selection activeCell="Q19" sqref="Q19"/>
    </sheetView>
  </sheetViews>
  <sheetFormatPr defaultColWidth="8.88671875" defaultRowHeight="21.6" customHeight="1" x14ac:dyDescent="0.35"/>
  <cols>
    <col min="1" max="1" width="7.44140625" style="22" bestFit="1" customWidth="1"/>
    <col min="2" max="2" width="18.21875" style="22" bestFit="1" customWidth="1"/>
    <col min="3" max="3" width="37.5546875" style="22" bestFit="1" customWidth="1"/>
    <col min="4" max="4" width="35.109375" style="22" bestFit="1" customWidth="1"/>
    <col min="5" max="5" width="33" style="22" bestFit="1" customWidth="1"/>
    <col min="6" max="6" width="35.109375" style="22" bestFit="1" customWidth="1"/>
    <col min="7" max="7" width="37.5546875" style="22" bestFit="1" customWidth="1"/>
    <col min="8" max="8" width="35.109375" style="22" bestFit="1" customWidth="1"/>
    <col min="9" max="9" width="37.5546875" style="22" bestFit="1" customWidth="1"/>
    <col min="10" max="16384" width="8.88671875" style="22"/>
  </cols>
  <sheetData>
    <row r="1" spans="1:9" ht="21.6" customHeight="1" x14ac:dyDescent="0.35">
      <c r="A1" s="29" t="s">
        <v>46</v>
      </c>
      <c r="B1" s="29"/>
      <c r="C1" s="29"/>
      <c r="D1" s="29"/>
      <c r="E1" s="29"/>
      <c r="F1" s="29"/>
      <c r="G1" s="29"/>
      <c r="H1" s="29"/>
      <c r="I1" s="29"/>
    </row>
    <row r="2" spans="1:9" ht="21.6" customHeight="1" x14ac:dyDescent="0.35">
      <c r="A2" s="9" t="s">
        <v>0</v>
      </c>
      <c r="B2" s="10" t="s">
        <v>45</v>
      </c>
      <c r="C2" s="10" t="s">
        <v>1</v>
      </c>
      <c r="D2" s="11" t="s">
        <v>39</v>
      </c>
      <c r="E2" s="10" t="s">
        <v>40</v>
      </c>
      <c r="F2" s="10" t="s">
        <v>41</v>
      </c>
      <c r="G2" s="10" t="s">
        <v>42</v>
      </c>
      <c r="H2" s="10" t="s">
        <v>43</v>
      </c>
      <c r="I2" s="9" t="s">
        <v>44</v>
      </c>
    </row>
    <row r="3" spans="1:9" ht="21.6" customHeight="1" x14ac:dyDescent="0.35">
      <c r="A3" s="13">
        <v>1</v>
      </c>
      <c r="B3" s="14" t="s">
        <v>2</v>
      </c>
      <c r="C3" s="5">
        <v>2963449091.0200005</v>
      </c>
      <c r="D3" s="5">
        <v>81640899.590000004</v>
      </c>
      <c r="E3" s="5">
        <v>130298465.84</v>
      </c>
      <c r="F3" s="5">
        <v>395079230.66999996</v>
      </c>
      <c r="G3" s="5">
        <f t="shared" ref="G3:G38" si="0">SUM(C3:F3)</f>
        <v>3570467687.1200008</v>
      </c>
      <c r="H3" s="5">
        <v>681306632.68000031</v>
      </c>
      <c r="I3" s="5">
        <f t="shared" ref="I3:I40" si="1">SUM(G3:H3)</f>
        <v>4251774319.8000011</v>
      </c>
    </row>
    <row r="4" spans="1:9" ht="21.6" customHeight="1" x14ac:dyDescent="0.35">
      <c r="A4" s="13">
        <v>2</v>
      </c>
      <c r="B4" s="14" t="s">
        <v>3</v>
      </c>
      <c r="C4" s="5">
        <v>2038465660.0599999</v>
      </c>
      <c r="D4" s="5">
        <v>32832020.52</v>
      </c>
      <c r="E4" s="5">
        <v>34303077</v>
      </c>
      <c r="F4" s="5">
        <v>191865661.43000001</v>
      </c>
      <c r="G4" s="5">
        <f t="shared" si="0"/>
        <v>2297466419.0099998</v>
      </c>
      <c r="H4" s="5">
        <v>813183652.12</v>
      </c>
      <c r="I4" s="5">
        <f t="shared" si="1"/>
        <v>3110650071.1299996</v>
      </c>
    </row>
    <row r="5" spans="1:9" ht="21.6" customHeight="1" x14ac:dyDescent="0.35">
      <c r="A5" s="13">
        <v>3</v>
      </c>
      <c r="B5" s="14" t="s">
        <v>4</v>
      </c>
      <c r="C5" s="5">
        <v>7767350357.1400003</v>
      </c>
      <c r="D5" s="5">
        <v>29791881.59</v>
      </c>
      <c r="E5" s="5">
        <v>398526125</v>
      </c>
      <c r="F5" s="5">
        <v>827008787.85000002</v>
      </c>
      <c r="G5" s="5">
        <f t="shared" si="0"/>
        <v>9022677151.5799999</v>
      </c>
      <c r="H5" s="5">
        <v>1208734376.3</v>
      </c>
      <c r="I5" s="5">
        <f t="shared" si="1"/>
        <v>10231411527.879999</v>
      </c>
    </row>
    <row r="6" spans="1:9" ht="21.6" customHeight="1" x14ac:dyDescent="0.35">
      <c r="A6" s="13">
        <v>4</v>
      </c>
      <c r="B6" s="14" t="s">
        <v>5</v>
      </c>
      <c r="C6" s="5">
        <v>3581542826.9000001</v>
      </c>
      <c r="D6" s="5">
        <v>206512468.54000002</v>
      </c>
      <c r="E6" s="5">
        <v>254670400</v>
      </c>
      <c r="F6" s="5">
        <v>560067456.11000001</v>
      </c>
      <c r="G6" s="5">
        <f t="shared" si="0"/>
        <v>4602793151.5500002</v>
      </c>
      <c r="H6" s="5">
        <v>1930479375.73</v>
      </c>
      <c r="I6" s="5">
        <f t="shared" si="1"/>
        <v>6533272527.2800007</v>
      </c>
    </row>
    <row r="7" spans="1:9" ht="21.6" customHeight="1" x14ac:dyDescent="0.35">
      <c r="A7" s="13">
        <v>5</v>
      </c>
      <c r="B7" s="14" t="s">
        <v>6</v>
      </c>
      <c r="C7" s="5">
        <v>4318728522.8599997</v>
      </c>
      <c r="D7" s="5">
        <v>26970201.57</v>
      </c>
      <c r="E7" s="5">
        <v>24699900</v>
      </c>
      <c r="F7" s="5">
        <v>105540546.24000001</v>
      </c>
      <c r="G7" s="5">
        <f t="shared" si="0"/>
        <v>4475939170.6699991</v>
      </c>
      <c r="H7" s="5">
        <v>107072123.23</v>
      </c>
      <c r="I7" s="5">
        <f t="shared" si="1"/>
        <v>4583011293.8999987</v>
      </c>
    </row>
    <row r="8" spans="1:9" ht="21.6" customHeight="1" x14ac:dyDescent="0.35">
      <c r="A8" s="13">
        <v>6</v>
      </c>
      <c r="B8" s="14" t="s">
        <v>7</v>
      </c>
      <c r="C8" s="5">
        <v>2607650994.9699998</v>
      </c>
      <c r="D8" s="5">
        <v>4331785.4399999995</v>
      </c>
      <c r="E8" s="5">
        <v>9223981.2200000007</v>
      </c>
      <c r="F8" s="5">
        <v>571047149.22000003</v>
      </c>
      <c r="G8" s="5">
        <f t="shared" si="0"/>
        <v>3192253910.8499994</v>
      </c>
      <c r="H8" s="5">
        <v>47372300.570000008</v>
      </c>
      <c r="I8" s="5">
        <f t="shared" si="1"/>
        <v>3239626211.4199996</v>
      </c>
    </row>
    <row r="9" spans="1:9" ht="21.6" customHeight="1" x14ac:dyDescent="0.35">
      <c r="A9" s="13">
        <v>7</v>
      </c>
      <c r="B9" s="14" t="s">
        <v>8</v>
      </c>
      <c r="C9" s="5">
        <v>2186436043.3899999</v>
      </c>
      <c r="D9" s="5">
        <v>357950887.51999998</v>
      </c>
      <c r="E9" s="5">
        <v>55175809.880000003</v>
      </c>
      <c r="F9" s="5">
        <v>10443894</v>
      </c>
      <c r="G9" s="5">
        <f t="shared" si="0"/>
        <v>2610006634.79</v>
      </c>
      <c r="H9" s="5">
        <v>471061463.43000001</v>
      </c>
      <c r="I9" s="5">
        <f t="shared" si="1"/>
        <v>3081068098.2199998</v>
      </c>
    </row>
    <row r="10" spans="1:9" ht="21.6" customHeight="1" x14ac:dyDescent="0.35">
      <c r="A10" s="13">
        <v>8</v>
      </c>
      <c r="B10" s="14" t="s">
        <v>9</v>
      </c>
      <c r="C10" s="5">
        <v>3190262218</v>
      </c>
      <c r="D10" s="5">
        <v>533082887</v>
      </c>
      <c r="E10" s="5">
        <v>66811100</v>
      </c>
      <c r="F10" s="5">
        <v>446703494</v>
      </c>
      <c r="G10" s="5">
        <f t="shared" si="0"/>
        <v>4236859699</v>
      </c>
      <c r="H10" s="5">
        <v>652346052</v>
      </c>
      <c r="I10" s="5">
        <f t="shared" si="1"/>
        <v>4889205751</v>
      </c>
    </row>
    <row r="11" spans="1:9" ht="21.6" customHeight="1" x14ac:dyDescent="0.35">
      <c r="A11" s="13">
        <v>9</v>
      </c>
      <c r="B11" s="14" t="s">
        <v>10</v>
      </c>
      <c r="C11" s="5">
        <v>1859624518.52</v>
      </c>
      <c r="D11" s="5">
        <v>27625709.699999999</v>
      </c>
      <c r="E11" s="5">
        <v>269518622.48000002</v>
      </c>
      <c r="F11" s="5">
        <v>5091138727.3299999</v>
      </c>
      <c r="G11" s="5">
        <f t="shared" si="0"/>
        <v>7247907578.0299997</v>
      </c>
      <c r="H11" s="5">
        <v>1108741050.0799999</v>
      </c>
      <c r="I11" s="5">
        <f t="shared" si="1"/>
        <v>8356648628.1099997</v>
      </c>
    </row>
    <row r="12" spans="1:9" ht="21.6" customHeight="1" x14ac:dyDescent="0.35">
      <c r="A12" s="13">
        <v>10</v>
      </c>
      <c r="B12" s="14" t="s">
        <v>11</v>
      </c>
      <c r="C12" s="5">
        <v>13377979451.43</v>
      </c>
      <c r="D12" s="5">
        <v>164483993.07999998</v>
      </c>
      <c r="E12" s="5">
        <v>440496908.19999999</v>
      </c>
      <c r="F12" s="5">
        <v>1583871276.2600002</v>
      </c>
      <c r="G12" s="5">
        <f t="shared" si="0"/>
        <v>15566831628.970001</v>
      </c>
      <c r="H12" s="5">
        <v>2181384665.6700001</v>
      </c>
      <c r="I12" s="5">
        <f t="shared" si="1"/>
        <v>17748216294.639999</v>
      </c>
    </row>
    <row r="13" spans="1:9" ht="21.6" customHeight="1" x14ac:dyDescent="0.35">
      <c r="A13" s="13">
        <v>11</v>
      </c>
      <c r="B13" s="14" t="s">
        <v>12</v>
      </c>
      <c r="C13" s="5">
        <v>3174923162.6400003</v>
      </c>
      <c r="D13" s="5">
        <v>111835005.19</v>
      </c>
      <c r="E13" s="5">
        <v>9789537.0999999996</v>
      </c>
      <c r="F13" s="5">
        <v>149112838.94</v>
      </c>
      <c r="G13" s="5">
        <f t="shared" si="0"/>
        <v>3445660543.8700004</v>
      </c>
      <c r="H13" s="5">
        <v>1461898489.3100002</v>
      </c>
      <c r="I13" s="5">
        <f t="shared" si="1"/>
        <v>4907559033.1800003</v>
      </c>
    </row>
    <row r="14" spans="1:9" ht="21.6" customHeight="1" x14ac:dyDescent="0.35">
      <c r="A14" s="13">
        <v>12</v>
      </c>
      <c r="B14" s="14" t="s">
        <v>13</v>
      </c>
      <c r="C14" s="5">
        <v>3599042790.23</v>
      </c>
      <c r="D14" s="5">
        <v>306979367.31</v>
      </c>
      <c r="E14" s="5">
        <v>283107693.24000001</v>
      </c>
      <c r="F14" s="5">
        <v>2938578484.6300001</v>
      </c>
      <c r="G14" s="5">
        <f t="shared" si="0"/>
        <v>7127708335.4099998</v>
      </c>
      <c r="H14" s="5">
        <v>1256406163.52</v>
      </c>
      <c r="I14" s="5">
        <f t="shared" si="1"/>
        <v>8384114498.9300003</v>
      </c>
    </row>
    <row r="15" spans="1:9" ht="21.6" customHeight="1" x14ac:dyDescent="0.35">
      <c r="A15" s="13">
        <v>13</v>
      </c>
      <c r="B15" s="14" t="s">
        <v>14</v>
      </c>
      <c r="C15" s="5">
        <v>1728745982.6099999</v>
      </c>
      <c r="D15" s="5">
        <v>96687408.239999995</v>
      </c>
      <c r="E15" s="5">
        <v>41483975</v>
      </c>
      <c r="F15" s="5">
        <v>195285970.71000001</v>
      </c>
      <c r="G15" s="5">
        <f t="shared" si="0"/>
        <v>2062203336.5599999</v>
      </c>
      <c r="H15" s="5">
        <v>295950969.53000003</v>
      </c>
      <c r="I15" s="5">
        <f t="shared" si="1"/>
        <v>2358154306.0900002</v>
      </c>
    </row>
    <row r="16" spans="1:9" ht="21.6" customHeight="1" x14ac:dyDescent="0.35">
      <c r="A16" s="13">
        <v>14</v>
      </c>
      <c r="B16" s="14" t="s">
        <v>15</v>
      </c>
      <c r="C16" s="5">
        <v>4284389131</v>
      </c>
      <c r="D16" s="5">
        <v>45282875</v>
      </c>
      <c r="E16" s="5">
        <v>172689947</v>
      </c>
      <c r="F16" s="5">
        <v>358513153</v>
      </c>
      <c r="G16" s="5">
        <f t="shared" si="0"/>
        <v>4860875106</v>
      </c>
      <c r="H16" s="5">
        <v>2250541765</v>
      </c>
      <c r="I16" s="5">
        <f t="shared" si="1"/>
        <v>7111416871</v>
      </c>
    </row>
    <row r="17" spans="1:9" ht="21.6" customHeight="1" x14ac:dyDescent="0.35">
      <c r="A17" s="13">
        <v>15</v>
      </c>
      <c r="B17" s="14" t="s">
        <v>16</v>
      </c>
      <c r="C17" s="5">
        <v>907828459.80999994</v>
      </c>
      <c r="D17" s="5">
        <v>10020409.48</v>
      </c>
      <c r="E17" s="5">
        <v>108066174.75</v>
      </c>
      <c r="F17" s="5">
        <v>1400364457.46</v>
      </c>
      <c r="G17" s="5">
        <f t="shared" si="0"/>
        <v>2426279501.5</v>
      </c>
      <c r="H17" s="5">
        <v>260600123.16</v>
      </c>
      <c r="I17" s="5">
        <f t="shared" si="1"/>
        <v>2686879624.6599998</v>
      </c>
    </row>
    <row r="18" spans="1:9" ht="21.6" customHeight="1" x14ac:dyDescent="0.35">
      <c r="A18" s="13">
        <v>16</v>
      </c>
      <c r="B18" s="14" t="s">
        <v>17</v>
      </c>
      <c r="C18" s="5">
        <v>4317412788.0600004</v>
      </c>
      <c r="D18" s="5">
        <v>81484229.900000006</v>
      </c>
      <c r="E18" s="5">
        <v>89356539.180000007</v>
      </c>
      <c r="F18" s="5">
        <v>157111189.68000001</v>
      </c>
      <c r="G18" s="5">
        <f>SUM(C18:F18)</f>
        <v>4645364746.8200006</v>
      </c>
      <c r="H18" s="5">
        <v>917967422.12</v>
      </c>
      <c r="I18" s="5">
        <f t="shared" si="1"/>
        <v>5563332168.9400005</v>
      </c>
    </row>
    <row r="19" spans="1:9" ht="21.6" customHeight="1" x14ac:dyDescent="0.35">
      <c r="A19" s="13">
        <v>17</v>
      </c>
      <c r="B19" s="14" t="s">
        <v>18</v>
      </c>
      <c r="C19" s="5">
        <v>1263462817.97</v>
      </c>
      <c r="D19" s="5">
        <v>106362893.42</v>
      </c>
      <c r="E19" s="5">
        <v>44810457.060000002</v>
      </c>
      <c r="F19" s="5">
        <v>534434399.62</v>
      </c>
      <c r="G19" s="5">
        <f t="shared" si="0"/>
        <v>1949070568.0700002</v>
      </c>
      <c r="H19" s="5">
        <v>1456732753.79</v>
      </c>
      <c r="I19" s="5">
        <f t="shared" si="1"/>
        <v>3405803321.8600001</v>
      </c>
    </row>
    <row r="20" spans="1:9" ht="21.6" customHeight="1" x14ac:dyDescent="0.35">
      <c r="A20" s="13">
        <v>18</v>
      </c>
      <c r="B20" s="14" t="s">
        <v>19</v>
      </c>
      <c r="C20" s="5">
        <v>3367119175.71</v>
      </c>
      <c r="D20" s="5">
        <v>118854671.20999999</v>
      </c>
      <c r="E20" s="5">
        <v>163841234.63999999</v>
      </c>
      <c r="F20" s="5">
        <v>2130760547.76</v>
      </c>
      <c r="G20" s="5">
        <f t="shared" si="0"/>
        <v>5780575629.3199997</v>
      </c>
      <c r="H20" s="5">
        <v>2772862143</v>
      </c>
      <c r="I20" s="5">
        <f t="shared" si="1"/>
        <v>8553437772.3199997</v>
      </c>
    </row>
    <row r="21" spans="1:9" ht="21.6" customHeight="1" x14ac:dyDescent="0.35">
      <c r="A21" s="13">
        <v>19</v>
      </c>
      <c r="B21" s="14" t="s">
        <v>20</v>
      </c>
      <c r="C21" s="5">
        <v>3609734595.5</v>
      </c>
      <c r="D21" s="5">
        <v>204080224.08000001</v>
      </c>
      <c r="E21" s="5">
        <v>184506320.94</v>
      </c>
      <c r="F21" s="5">
        <v>679398488.61000001</v>
      </c>
      <c r="G21" s="5">
        <f t="shared" si="0"/>
        <v>4677719629.1300001</v>
      </c>
      <c r="H21" s="5">
        <v>1541139244.54</v>
      </c>
      <c r="I21" s="5">
        <f t="shared" si="1"/>
        <v>6218858873.6700001</v>
      </c>
    </row>
    <row r="22" spans="1:9" ht="21.6" customHeight="1" x14ac:dyDescent="0.35">
      <c r="A22" s="13">
        <v>20</v>
      </c>
      <c r="B22" s="14" t="s">
        <v>21</v>
      </c>
      <c r="C22" s="5">
        <v>1703197845</v>
      </c>
      <c r="D22" s="5">
        <v>12211953</v>
      </c>
      <c r="E22" s="5">
        <v>46676460</v>
      </c>
      <c r="F22" s="5">
        <v>81889191</v>
      </c>
      <c r="G22" s="5">
        <f t="shared" si="0"/>
        <v>1843975449</v>
      </c>
      <c r="H22" s="5">
        <v>469487533</v>
      </c>
      <c r="I22" s="5">
        <f t="shared" si="1"/>
        <v>2313462982</v>
      </c>
    </row>
    <row r="23" spans="1:9" ht="21.6" customHeight="1" x14ac:dyDescent="0.35">
      <c r="A23" s="13">
        <v>21</v>
      </c>
      <c r="B23" s="14" t="s">
        <v>22</v>
      </c>
      <c r="C23" s="5">
        <v>1089150267.5999999</v>
      </c>
      <c r="D23" s="5">
        <v>205207234.65000001</v>
      </c>
      <c r="E23" s="5">
        <v>14681272.5</v>
      </c>
      <c r="F23" s="5">
        <v>961552890.72000003</v>
      </c>
      <c r="G23" s="5">
        <f t="shared" si="0"/>
        <v>2270591665.4700003</v>
      </c>
      <c r="H23" s="5">
        <v>1101621241.0899999</v>
      </c>
      <c r="I23" s="5">
        <f t="shared" si="1"/>
        <v>3372212906.5600004</v>
      </c>
    </row>
    <row r="24" spans="1:9" ht="21.6" customHeight="1" x14ac:dyDescent="0.35">
      <c r="A24" s="13">
        <v>22</v>
      </c>
      <c r="B24" s="14" t="s">
        <v>23</v>
      </c>
      <c r="C24" s="5">
        <v>2022979793.21</v>
      </c>
      <c r="D24" s="5">
        <v>11749991.99</v>
      </c>
      <c r="E24" s="5">
        <v>116272983.66</v>
      </c>
      <c r="F24" s="5">
        <v>1687542082.8400002</v>
      </c>
      <c r="G24" s="5">
        <f t="shared" si="0"/>
        <v>3838544851.7000003</v>
      </c>
      <c r="H24" s="5">
        <v>492099652.94</v>
      </c>
      <c r="I24" s="5">
        <f t="shared" si="1"/>
        <v>4330644504.6400003</v>
      </c>
    </row>
    <row r="25" spans="1:9" ht="21.6" customHeight="1" x14ac:dyDescent="0.35">
      <c r="A25" s="13">
        <v>23</v>
      </c>
      <c r="B25" s="14" t="s">
        <v>24</v>
      </c>
      <c r="C25" s="5">
        <v>2532304260</v>
      </c>
      <c r="D25" s="5">
        <v>315198748.06999999</v>
      </c>
      <c r="E25" s="5">
        <v>142475468</v>
      </c>
      <c r="F25" s="5">
        <v>79509013.99300009</v>
      </c>
      <c r="G25" s="5">
        <f t="shared" si="0"/>
        <v>3069487490.0630002</v>
      </c>
      <c r="H25" s="5">
        <v>6528615080.1800003</v>
      </c>
      <c r="I25" s="5">
        <f t="shared" si="1"/>
        <v>9598102570.243</v>
      </c>
    </row>
    <row r="26" spans="1:9" ht="21.6" customHeight="1" x14ac:dyDescent="0.35">
      <c r="A26" s="13">
        <v>24</v>
      </c>
      <c r="B26" s="14" t="s">
        <v>25</v>
      </c>
      <c r="C26" s="5">
        <v>78443000375.589996</v>
      </c>
      <c r="D26" s="5">
        <v>6171132283.7399998</v>
      </c>
      <c r="E26" s="5">
        <v>3130288456.5999999</v>
      </c>
      <c r="F26" s="5">
        <v>22154011574.59</v>
      </c>
      <c r="G26" s="5">
        <f t="shared" si="0"/>
        <v>109898432690.52</v>
      </c>
      <c r="H26" s="5">
        <v>18063882454.439999</v>
      </c>
      <c r="I26" s="5">
        <f t="shared" si="1"/>
        <v>127962315144.96001</v>
      </c>
    </row>
    <row r="27" spans="1:9" ht="21.6" customHeight="1" x14ac:dyDescent="0.35">
      <c r="A27" s="13">
        <v>25</v>
      </c>
      <c r="B27" s="14" t="s">
        <v>56</v>
      </c>
      <c r="C27" s="5">
        <v>3480003873.4899998</v>
      </c>
      <c r="D27" s="5">
        <v>14084590.779999999</v>
      </c>
      <c r="E27" s="5">
        <v>129380402</v>
      </c>
      <c r="F27" s="5">
        <v>24868970.239999998</v>
      </c>
      <c r="G27" s="5">
        <f t="shared" si="0"/>
        <v>3648337836.5099998</v>
      </c>
      <c r="H27" s="5">
        <v>2132000686.8699999</v>
      </c>
      <c r="I27" s="5">
        <f t="shared" si="1"/>
        <v>5780338523.3799992</v>
      </c>
    </row>
    <row r="28" spans="1:9" ht="21.6" customHeight="1" x14ac:dyDescent="0.35">
      <c r="A28" s="13">
        <v>26</v>
      </c>
      <c r="B28" s="14" t="s">
        <v>26</v>
      </c>
      <c r="C28" s="5">
        <v>1329414576.71</v>
      </c>
      <c r="D28" s="5">
        <v>50475520.530000001</v>
      </c>
      <c r="E28" s="5">
        <v>70861769</v>
      </c>
      <c r="F28" s="5">
        <v>509029221.13999999</v>
      </c>
      <c r="G28" s="5">
        <f t="shared" si="0"/>
        <v>1959781087.3800001</v>
      </c>
      <c r="H28" s="5">
        <v>190454431.66</v>
      </c>
      <c r="I28" s="5">
        <f t="shared" si="1"/>
        <v>2150235519.04</v>
      </c>
    </row>
    <row r="29" spans="1:9" ht="21.6" customHeight="1" x14ac:dyDescent="0.35">
      <c r="A29" s="13">
        <v>27</v>
      </c>
      <c r="B29" s="14" t="s">
        <v>27</v>
      </c>
      <c r="C29" s="15">
        <v>7338058411.7700005</v>
      </c>
      <c r="D29" s="15">
        <v>771022354.07999945</v>
      </c>
      <c r="E29" s="15">
        <v>252253319.29000002</v>
      </c>
      <c r="F29" s="15">
        <v>782417681.71999979</v>
      </c>
      <c r="G29" s="5">
        <f t="shared" si="0"/>
        <v>9143751766.8600006</v>
      </c>
      <c r="H29" s="15">
        <v>9165560333.9000015</v>
      </c>
      <c r="I29" s="5">
        <f t="shared" si="1"/>
        <v>18309312100.760002</v>
      </c>
    </row>
    <row r="30" spans="1:9" ht="21.6" customHeight="1" x14ac:dyDescent="0.35">
      <c r="A30" s="13">
        <v>28</v>
      </c>
      <c r="B30" s="14" t="s">
        <v>28</v>
      </c>
      <c r="C30" s="5">
        <v>2440029602.8899999</v>
      </c>
      <c r="D30" s="5">
        <v>172111202.41000003</v>
      </c>
      <c r="E30" s="5">
        <v>315885047.99000001</v>
      </c>
      <c r="F30" s="5">
        <v>1677431871.0300002</v>
      </c>
      <c r="G30" s="5">
        <f t="shared" si="0"/>
        <v>4605457724.3199997</v>
      </c>
      <c r="H30" s="5">
        <v>951988966.29999995</v>
      </c>
      <c r="I30" s="5">
        <f t="shared" si="1"/>
        <v>5557446690.6199999</v>
      </c>
    </row>
    <row r="31" spans="1:9" ht="21.6" customHeight="1" x14ac:dyDescent="0.35">
      <c r="A31" s="13">
        <v>29</v>
      </c>
      <c r="B31" s="14" t="s">
        <v>29</v>
      </c>
      <c r="C31" s="16">
        <v>3674515250.9899998</v>
      </c>
      <c r="D31" s="16">
        <v>204893129.90000001</v>
      </c>
      <c r="E31" s="16">
        <v>143664930.85000002</v>
      </c>
      <c r="F31" s="16">
        <v>97958140.590000004</v>
      </c>
      <c r="G31" s="5">
        <f t="shared" si="0"/>
        <v>4121031452.3299999</v>
      </c>
      <c r="H31" s="5">
        <v>2280744526.5500002</v>
      </c>
      <c r="I31" s="5">
        <f t="shared" si="1"/>
        <v>6401775978.8800001</v>
      </c>
    </row>
    <row r="32" spans="1:9" ht="21.6" customHeight="1" x14ac:dyDescent="0.35">
      <c r="A32" s="13">
        <v>30</v>
      </c>
      <c r="B32" s="14" t="s">
        <v>30</v>
      </c>
      <c r="C32" s="5">
        <v>9137541678.8799992</v>
      </c>
      <c r="D32" s="5">
        <v>363592996.75999999</v>
      </c>
      <c r="E32" s="5">
        <v>270842899.46000004</v>
      </c>
      <c r="F32" s="5">
        <v>628024166.67000008</v>
      </c>
      <c r="G32" s="5">
        <f t="shared" si="0"/>
        <v>10400001741.769999</v>
      </c>
      <c r="H32" s="5">
        <v>1935821342.6700001</v>
      </c>
      <c r="I32" s="5">
        <f t="shared" si="1"/>
        <v>12335823084.439999</v>
      </c>
    </row>
    <row r="33" spans="1:9" ht="21.6" customHeight="1" x14ac:dyDescent="0.35">
      <c r="A33" s="13">
        <v>31</v>
      </c>
      <c r="B33" s="14" t="s">
        <v>31</v>
      </c>
      <c r="C33" s="5">
        <v>5971469581.8600006</v>
      </c>
      <c r="D33" s="5">
        <v>24369319.469999999</v>
      </c>
      <c r="E33" s="5">
        <v>153758300</v>
      </c>
      <c r="F33" s="5">
        <v>394049502.58000004</v>
      </c>
      <c r="G33" s="5">
        <f t="shared" si="0"/>
        <v>6543646703.9100008</v>
      </c>
      <c r="H33" s="5">
        <v>940882789.16000009</v>
      </c>
      <c r="I33" s="5">
        <f t="shared" si="1"/>
        <v>7484529493.0700006</v>
      </c>
    </row>
    <row r="34" spans="1:9" ht="21.6" customHeight="1" x14ac:dyDescent="0.35">
      <c r="A34" s="13">
        <v>32</v>
      </c>
      <c r="B34" s="14" t="s">
        <v>32</v>
      </c>
      <c r="C34" s="5">
        <v>28980687218.860001</v>
      </c>
      <c r="D34" s="5">
        <v>255915290.80000001</v>
      </c>
      <c r="E34" s="5">
        <v>979925</v>
      </c>
      <c r="F34" s="5">
        <v>2222673417.98</v>
      </c>
      <c r="G34" s="5">
        <f t="shared" si="0"/>
        <v>31460255852.639999</v>
      </c>
      <c r="H34" s="5">
        <v>1604214940.6500001</v>
      </c>
      <c r="I34" s="5">
        <f t="shared" si="1"/>
        <v>33064470793.290001</v>
      </c>
    </row>
    <row r="35" spans="1:9" ht="21.6" customHeight="1" x14ac:dyDescent="0.35">
      <c r="A35" s="13">
        <v>33</v>
      </c>
      <c r="B35" s="14" t="s">
        <v>33</v>
      </c>
      <c r="C35" s="5">
        <v>3072304381.1700001</v>
      </c>
      <c r="D35" s="5">
        <v>19526999</v>
      </c>
      <c r="E35" s="5">
        <v>12315310</v>
      </c>
      <c r="F35" s="5">
        <v>309807250.81999999</v>
      </c>
      <c r="G35" s="5">
        <f t="shared" si="0"/>
        <v>3413953940.9900002</v>
      </c>
      <c r="H35" s="5">
        <v>347196803.11000001</v>
      </c>
      <c r="I35" s="5">
        <f t="shared" si="1"/>
        <v>3761150744.1000004</v>
      </c>
    </row>
    <row r="36" spans="1:9" ht="21.6" customHeight="1" x14ac:dyDescent="0.35">
      <c r="A36" s="13">
        <v>34</v>
      </c>
      <c r="B36" s="14" t="s">
        <v>34</v>
      </c>
      <c r="C36" s="5">
        <v>845378233.88</v>
      </c>
      <c r="D36" s="5">
        <v>42351722.259999998</v>
      </c>
      <c r="E36" s="5">
        <v>39506000</v>
      </c>
      <c r="F36" s="5">
        <v>12392642.720000001</v>
      </c>
      <c r="G36" s="5">
        <f t="shared" si="0"/>
        <v>939628598.86000001</v>
      </c>
      <c r="H36" s="5">
        <v>982699091.85000002</v>
      </c>
      <c r="I36" s="5">
        <f t="shared" si="1"/>
        <v>1922327690.71</v>
      </c>
    </row>
    <row r="37" spans="1:9" ht="21.6" customHeight="1" x14ac:dyDescent="0.35">
      <c r="A37" s="13">
        <v>35</v>
      </c>
      <c r="B37" s="14" t="s">
        <v>35</v>
      </c>
      <c r="C37" s="5">
        <v>1844315657.3299999</v>
      </c>
      <c r="D37" s="5">
        <v>6220362</v>
      </c>
      <c r="E37" s="5">
        <v>21766060</v>
      </c>
      <c r="F37" s="5">
        <v>47736531.359999999</v>
      </c>
      <c r="G37" s="5">
        <f t="shared" si="0"/>
        <v>1920038610.6899998</v>
      </c>
      <c r="H37" s="5">
        <v>257697037.41999996</v>
      </c>
      <c r="I37" s="5">
        <f t="shared" si="1"/>
        <v>2177735648.1099997</v>
      </c>
    </row>
    <row r="38" spans="1:9" ht="21.6" customHeight="1" x14ac:dyDescent="0.35">
      <c r="A38" s="13">
        <v>36</v>
      </c>
      <c r="B38" s="14" t="s">
        <v>36</v>
      </c>
      <c r="C38" s="5">
        <v>2182027736.71</v>
      </c>
      <c r="D38" s="5">
        <v>390114218.44999999</v>
      </c>
      <c r="E38" s="5">
        <v>473902660</v>
      </c>
      <c r="F38" s="5">
        <v>525184320.43999994</v>
      </c>
      <c r="G38" s="5">
        <f t="shared" si="0"/>
        <v>3571228935.5999999</v>
      </c>
      <c r="H38" s="5">
        <v>546033812.31999993</v>
      </c>
      <c r="I38" s="5">
        <f t="shared" si="1"/>
        <v>4117262747.9200001</v>
      </c>
    </row>
    <row r="39" spans="1:9" ht="21.6" customHeight="1" x14ac:dyDescent="0.35">
      <c r="A39" s="13">
        <v>37</v>
      </c>
      <c r="B39" s="14" t="s">
        <v>37</v>
      </c>
      <c r="C39" s="5">
        <v>27566639445.02</v>
      </c>
      <c r="D39" s="5">
        <v>1432569497.71</v>
      </c>
      <c r="E39" s="5">
        <v>0</v>
      </c>
      <c r="F39" s="5">
        <v>3406546175.5</v>
      </c>
      <c r="G39" s="5">
        <f>SUM(C39:F39)</f>
        <v>32405755118.23</v>
      </c>
      <c r="H39" s="5">
        <v>0</v>
      </c>
      <c r="I39" s="5">
        <f t="shared" si="1"/>
        <v>32405755118.23</v>
      </c>
    </row>
    <row r="40" spans="1:9" s="23" customFormat="1" ht="21.6" customHeight="1" x14ac:dyDescent="0.35">
      <c r="A40" s="17"/>
      <c r="B40" s="18" t="s">
        <v>38</v>
      </c>
      <c r="C40" s="17">
        <f t="shared" ref="C40:H40" si="2">SUM(C3:C39)</f>
        <v>253797166778.77997</v>
      </c>
      <c r="D40" s="17">
        <f t="shared" si="2"/>
        <v>13009557233.98</v>
      </c>
      <c r="E40" s="17">
        <f t="shared" si="2"/>
        <v>8116887532.8799992</v>
      </c>
      <c r="F40" s="17">
        <f t="shared" si="2"/>
        <v>53928950399.453003</v>
      </c>
      <c r="G40" s="17">
        <f t="shared" si="2"/>
        <v>328852561945.09296</v>
      </c>
      <c r="H40" s="17">
        <f t="shared" si="2"/>
        <v>69406781489.89003</v>
      </c>
      <c r="I40" s="17">
        <f t="shared" si="1"/>
        <v>398259343434.98297</v>
      </c>
    </row>
    <row r="43" spans="1:9" ht="21.6" customHeight="1" x14ac:dyDescent="0.35">
      <c r="A43" s="22">
        <v>1</v>
      </c>
      <c r="B43" s="22" t="s">
        <v>49</v>
      </c>
      <c r="C43" s="25">
        <f>SUM(C29:C32,C15,C26)</f>
        <v>102761891302.73</v>
      </c>
      <c r="D43" s="25">
        <f t="shared" ref="D43:H43" si="3">SUM(D29:D32,D15,D26)</f>
        <v>7779439375.1299992</v>
      </c>
      <c r="E43" s="25">
        <f t="shared" si="3"/>
        <v>4154418629.1900001</v>
      </c>
      <c r="F43" s="25">
        <f t="shared" si="3"/>
        <v>25535129405.310001</v>
      </c>
      <c r="G43" s="25">
        <f t="shared" si="3"/>
        <v>140230878712.36002</v>
      </c>
      <c r="H43" s="25">
        <f t="shared" si="3"/>
        <v>32693948593.389999</v>
      </c>
      <c r="I43" s="25">
        <f>SUM(I29:I32,I15,I26)</f>
        <v>172924827305.75</v>
      </c>
    </row>
    <row r="44" spans="1:9" ht="21.6" customHeight="1" x14ac:dyDescent="0.35">
      <c r="A44" s="22">
        <v>2</v>
      </c>
      <c r="B44" s="22" t="s">
        <v>50</v>
      </c>
      <c r="C44" s="26">
        <f>SUM(C34,C14,C12,C11,C8,C5)</f>
        <v>58192335331.150002</v>
      </c>
      <c r="D44" s="26">
        <f t="shared" ref="D44:I44" si="4">SUM(D34,D14,D12,D11,D8,D5)</f>
        <v>789128027.9200002</v>
      </c>
      <c r="E44" s="26">
        <f t="shared" si="4"/>
        <v>1401853255.1400001</v>
      </c>
      <c r="F44" s="26">
        <f t="shared" si="4"/>
        <v>13234317843.27</v>
      </c>
      <c r="G44" s="26">
        <f t="shared" si="4"/>
        <v>73617634457.479996</v>
      </c>
      <c r="H44" s="26">
        <f t="shared" si="4"/>
        <v>7406853496.79</v>
      </c>
      <c r="I44" s="26">
        <f t="shared" si="4"/>
        <v>81024487954.270004</v>
      </c>
    </row>
    <row r="45" spans="1:9" ht="21.6" customHeight="1" x14ac:dyDescent="0.35">
      <c r="A45" s="22">
        <v>3</v>
      </c>
      <c r="B45" s="22" t="s">
        <v>51</v>
      </c>
      <c r="C45" s="26">
        <f>SUM(C18,C16,C13,C3,C6)</f>
        <v>18321716999.620003</v>
      </c>
      <c r="D45" s="26">
        <f t="shared" ref="D45:I45" si="5">SUM(D18,D16,D13,D3,D6)</f>
        <v>526755478.22000003</v>
      </c>
      <c r="E45" s="26">
        <f t="shared" si="5"/>
        <v>656804889.12</v>
      </c>
      <c r="F45" s="26">
        <f t="shared" si="5"/>
        <v>1619883868.4000001</v>
      </c>
      <c r="G45" s="26">
        <f t="shared" si="5"/>
        <v>21125161235.360001</v>
      </c>
      <c r="H45" s="26">
        <f t="shared" si="5"/>
        <v>7242193684.8400002</v>
      </c>
      <c r="I45" s="26">
        <f t="shared" si="5"/>
        <v>28367354920.200005</v>
      </c>
    </row>
    <row r="46" spans="1:9" ht="21.6" customHeight="1" x14ac:dyDescent="0.35">
      <c r="A46" s="22">
        <v>4</v>
      </c>
      <c r="B46" s="22" t="s">
        <v>52</v>
      </c>
      <c r="C46" s="26">
        <f>SUM(C39,C33,C28,C27,C25,C24,C9)</f>
        <v>45089247573.68</v>
      </c>
      <c r="D46" s="26">
        <f t="shared" ref="D46:I46" si="6">SUM(D39,D33,D28,D27,D25,D24,D9)</f>
        <v>2206398556.0699997</v>
      </c>
      <c r="E46" s="26">
        <f t="shared" si="6"/>
        <v>667924732.53999996</v>
      </c>
      <c r="F46" s="26">
        <f t="shared" si="6"/>
        <v>6111988860.2930002</v>
      </c>
      <c r="G46" s="26">
        <f t="shared" si="6"/>
        <v>54075559722.583</v>
      </c>
      <c r="H46" s="26">
        <f t="shared" si="6"/>
        <v>10755114104.240002</v>
      </c>
      <c r="I46" s="26">
        <f t="shared" si="6"/>
        <v>64830673826.822998</v>
      </c>
    </row>
    <row r="47" spans="1:9" ht="21.6" customHeight="1" x14ac:dyDescent="0.35">
      <c r="A47" s="22">
        <v>5</v>
      </c>
      <c r="B47" s="22" t="s">
        <v>53</v>
      </c>
      <c r="C47" s="26">
        <f>SUM(C38,C37,C35,C19:C22)</f>
        <v>17042162209.389999</v>
      </c>
      <c r="D47" s="26">
        <f t="shared" ref="D47:I47" si="7">SUM(D38,D37,D35,D19:D22)</f>
        <v>857371321.16000009</v>
      </c>
      <c r="E47" s="26">
        <f t="shared" si="7"/>
        <v>947818502.63999987</v>
      </c>
      <c r="F47" s="26">
        <f t="shared" si="7"/>
        <v>4309210729.6100006</v>
      </c>
      <c r="G47" s="26">
        <f t="shared" si="7"/>
        <v>23156562762.799999</v>
      </c>
      <c r="H47" s="26">
        <f t="shared" si="7"/>
        <v>7391149327.1799994</v>
      </c>
      <c r="I47" s="26">
        <f t="shared" si="7"/>
        <v>30547712089.980003</v>
      </c>
    </row>
    <row r="48" spans="1:9" ht="21.6" customHeight="1" x14ac:dyDescent="0.35">
      <c r="A48" s="22">
        <v>6</v>
      </c>
      <c r="B48" s="22" t="s">
        <v>54</v>
      </c>
      <c r="C48" s="26">
        <f>SUM(C36,C23,C17,C10,C7,C4)</f>
        <v>12389813362.209999</v>
      </c>
      <c r="D48" s="26">
        <f t="shared" ref="D48:I48" si="8">SUM(D36,D23,D17,D10,D7,D4)</f>
        <v>850464475.48000002</v>
      </c>
      <c r="E48" s="26">
        <f t="shared" si="8"/>
        <v>288067524.25</v>
      </c>
      <c r="F48" s="26">
        <f t="shared" si="8"/>
        <v>3118419692.5700002</v>
      </c>
      <c r="G48" s="26">
        <f t="shared" si="8"/>
        <v>16646765054.51</v>
      </c>
      <c r="H48" s="26">
        <f t="shared" si="8"/>
        <v>3917522283.4499998</v>
      </c>
      <c r="I48" s="26">
        <f t="shared" si="8"/>
        <v>20564287337.959999</v>
      </c>
    </row>
    <row r="49" spans="2:9" ht="21.6" customHeight="1" x14ac:dyDescent="0.35">
      <c r="B49" s="27" t="s">
        <v>55</v>
      </c>
      <c r="C49" s="28">
        <f>SUM(C43:C48)</f>
        <v>253797166778.78</v>
      </c>
      <c r="D49" s="28">
        <f t="shared" ref="D49:I49" si="9">SUM(D43:D48)</f>
        <v>13009557233.979998</v>
      </c>
      <c r="E49" s="28">
        <f t="shared" si="9"/>
        <v>8116887532.8799992</v>
      </c>
      <c r="F49" s="28">
        <f t="shared" si="9"/>
        <v>53928950399.453003</v>
      </c>
      <c r="G49" s="28">
        <f t="shared" si="9"/>
        <v>328852561945.09302</v>
      </c>
      <c r="H49" s="28">
        <f t="shared" si="9"/>
        <v>69406781489.890015</v>
      </c>
      <c r="I49" s="28">
        <f t="shared" si="9"/>
        <v>398259343434.98303</v>
      </c>
    </row>
  </sheetData>
  <mergeCells count="1">
    <mergeCell ref="A1:I1"/>
  </mergeCells>
  <printOptions horizontalCentered="1"/>
  <pageMargins left="0.19685039370078741" right="0.11811023622047245" top="0.35433070866141736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view="pageBreakPreview" zoomScale="49" zoomScaleNormal="48" zoomScaleSheetLayoutView="49" workbookViewId="0">
      <selection sqref="A1:I1"/>
    </sheetView>
  </sheetViews>
  <sheetFormatPr defaultRowHeight="22.8" customHeight="1" x14ac:dyDescent="0.3"/>
  <cols>
    <col min="1" max="1" width="7.44140625" customWidth="1"/>
    <col min="2" max="2" width="18.21875" bestFit="1" customWidth="1"/>
    <col min="3" max="3" width="39.5546875" bestFit="1" customWidth="1"/>
    <col min="4" max="4" width="37.109375" bestFit="1" customWidth="1"/>
    <col min="5" max="5" width="34.77734375" bestFit="1" customWidth="1"/>
    <col min="6" max="6" width="37.109375" bestFit="1" customWidth="1"/>
    <col min="7" max="9" width="39.5546875" bestFit="1" customWidth="1"/>
  </cols>
  <sheetData>
    <row r="1" spans="1:9" ht="30.6" customHeight="1" x14ac:dyDescent="0.3">
      <c r="A1" s="29" t="s">
        <v>47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2.8" customHeight="1" x14ac:dyDescent="0.35">
      <c r="A2" s="9" t="s">
        <v>0</v>
      </c>
      <c r="B2" s="10" t="s">
        <v>45</v>
      </c>
      <c r="C2" s="10" t="s">
        <v>1</v>
      </c>
      <c r="D2" s="11" t="s">
        <v>39</v>
      </c>
      <c r="E2" s="10" t="s">
        <v>40</v>
      </c>
      <c r="F2" s="10" t="s">
        <v>41</v>
      </c>
      <c r="G2" s="10" t="s">
        <v>42</v>
      </c>
      <c r="H2" s="10" t="s">
        <v>43</v>
      </c>
      <c r="I2" s="9" t="s">
        <v>44</v>
      </c>
    </row>
    <row r="3" spans="1:9" ht="22.8" customHeight="1" x14ac:dyDescent="0.35">
      <c r="A3" s="2">
        <v>1</v>
      </c>
      <c r="B3" s="3" t="s">
        <v>2</v>
      </c>
      <c r="C3" s="4">
        <v>2695934425.5100002</v>
      </c>
      <c r="D3" s="4">
        <v>58937015</v>
      </c>
      <c r="E3" s="4">
        <v>102928885</v>
      </c>
      <c r="F3" s="4">
        <v>186375196.69999999</v>
      </c>
      <c r="G3" s="4">
        <f>SUM(C3:F3)</f>
        <v>3044175522.21</v>
      </c>
      <c r="H3" s="4">
        <v>254161962.5</v>
      </c>
      <c r="I3" s="4">
        <f t="shared" ref="I3:I40" si="0">SUM(G3:H3)</f>
        <v>3298337484.71</v>
      </c>
    </row>
    <row r="4" spans="1:9" ht="22.8" customHeight="1" x14ac:dyDescent="0.35">
      <c r="A4" s="2">
        <v>2</v>
      </c>
      <c r="B4" s="3" t="s">
        <v>3</v>
      </c>
      <c r="C4" s="4">
        <v>1236715606.3099999</v>
      </c>
      <c r="D4" s="4">
        <v>18107095</v>
      </c>
      <c r="E4" s="4">
        <v>21947325</v>
      </c>
      <c r="F4" s="4">
        <v>613622884.47000003</v>
      </c>
      <c r="G4" s="4">
        <f t="shared" ref="G4:G38" si="1">SUM(C4:F4)</f>
        <v>1890392910.78</v>
      </c>
      <c r="H4" s="4">
        <v>1085533026.71</v>
      </c>
      <c r="I4" s="4">
        <f t="shared" si="0"/>
        <v>2975925937.4899998</v>
      </c>
    </row>
    <row r="5" spans="1:9" ht="22.8" customHeight="1" x14ac:dyDescent="0.35">
      <c r="A5" s="2">
        <v>3</v>
      </c>
      <c r="B5" s="3" t="s">
        <v>4</v>
      </c>
      <c r="C5" s="4">
        <v>5611261447.79</v>
      </c>
      <c r="D5" s="4">
        <v>36917346.18</v>
      </c>
      <c r="E5" s="4">
        <v>84644650</v>
      </c>
      <c r="F5" s="4">
        <v>779689621.99000001</v>
      </c>
      <c r="G5" s="4">
        <f t="shared" si="1"/>
        <v>6512513065.96</v>
      </c>
      <c r="H5" s="4">
        <v>1350625807.9200001</v>
      </c>
      <c r="I5" s="4">
        <f t="shared" si="0"/>
        <v>7863138873.8800001</v>
      </c>
    </row>
    <row r="6" spans="1:9" ht="22.8" customHeight="1" x14ac:dyDescent="0.35">
      <c r="A6" s="2">
        <v>4</v>
      </c>
      <c r="B6" s="3" t="s">
        <v>5</v>
      </c>
      <c r="C6" s="4">
        <v>3998816175.3499999</v>
      </c>
      <c r="D6" s="4">
        <v>152855951.38999999</v>
      </c>
      <c r="E6" s="4">
        <v>178006475</v>
      </c>
      <c r="F6" s="4">
        <v>680018934.03999996</v>
      </c>
      <c r="G6" s="4">
        <f t="shared" si="1"/>
        <v>5009697535.7799997</v>
      </c>
      <c r="H6" s="4">
        <v>1230185295.0699999</v>
      </c>
      <c r="I6" s="4">
        <f t="shared" si="0"/>
        <v>6239882830.8499994</v>
      </c>
    </row>
    <row r="7" spans="1:9" ht="22.8" customHeight="1" x14ac:dyDescent="0.35">
      <c r="A7" s="2">
        <v>5</v>
      </c>
      <c r="B7" s="3" t="s">
        <v>6</v>
      </c>
      <c r="C7" s="4">
        <v>4435906624.04</v>
      </c>
      <c r="D7" s="4">
        <v>6109536.8399999999</v>
      </c>
      <c r="E7" s="4">
        <v>22790675</v>
      </c>
      <c r="F7" s="4">
        <v>294495589.52999997</v>
      </c>
      <c r="G7" s="4">
        <f t="shared" si="1"/>
        <v>4759302425.4099998</v>
      </c>
      <c r="H7" s="4">
        <v>124975300.94</v>
      </c>
      <c r="I7" s="4">
        <f t="shared" si="0"/>
        <v>4884277726.3499994</v>
      </c>
    </row>
    <row r="8" spans="1:9" ht="22.8" customHeight="1" x14ac:dyDescent="0.35">
      <c r="A8" s="2">
        <v>6</v>
      </c>
      <c r="B8" s="3" t="s">
        <v>7</v>
      </c>
      <c r="C8" s="4">
        <v>2662796996.0100002</v>
      </c>
      <c r="D8" s="4">
        <v>14422966.67</v>
      </c>
      <c r="E8" s="4">
        <v>13728584.43</v>
      </c>
      <c r="F8" s="4">
        <v>455868583.39000005</v>
      </c>
      <c r="G8" s="4">
        <f t="shared" si="1"/>
        <v>3146817130.5</v>
      </c>
      <c r="H8" s="4">
        <v>28849488.359999999</v>
      </c>
      <c r="I8" s="4">
        <f t="shared" si="0"/>
        <v>3175666618.8600001</v>
      </c>
    </row>
    <row r="9" spans="1:9" ht="22.8" customHeight="1" x14ac:dyDescent="0.35">
      <c r="A9" s="2">
        <v>7</v>
      </c>
      <c r="B9" s="3" t="s">
        <v>8</v>
      </c>
      <c r="C9" s="4">
        <v>1562470380.8099999</v>
      </c>
      <c r="D9" s="4">
        <v>406928608.50999999</v>
      </c>
      <c r="E9" s="4">
        <v>47503313</v>
      </c>
      <c r="F9" s="4">
        <v>11374575.550000001</v>
      </c>
      <c r="G9" s="4">
        <f t="shared" si="1"/>
        <v>2028276877.8699999</v>
      </c>
      <c r="H9" s="4">
        <v>1598232772.5899999</v>
      </c>
      <c r="I9" s="4">
        <f t="shared" si="0"/>
        <v>3626509650.46</v>
      </c>
    </row>
    <row r="10" spans="1:9" ht="22.8" customHeight="1" x14ac:dyDescent="0.35">
      <c r="A10" s="2">
        <v>8</v>
      </c>
      <c r="B10" s="3" t="s">
        <v>9</v>
      </c>
      <c r="C10" s="4">
        <v>3762018292.1599998</v>
      </c>
      <c r="D10" s="4">
        <v>344198316.20999998</v>
      </c>
      <c r="E10" s="4">
        <v>43478850</v>
      </c>
      <c r="F10" s="4">
        <v>192453750</v>
      </c>
      <c r="G10" s="4">
        <f t="shared" si="1"/>
        <v>4342149208.3699999</v>
      </c>
      <c r="H10" s="4">
        <v>579595414.35000002</v>
      </c>
      <c r="I10" s="4">
        <f t="shared" si="0"/>
        <v>4921744622.7200003</v>
      </c>
    </row>
    <row r="11" spans="1:9" ht="22.8" customHeight="1" x14ac:dyDescent="0.35">
      <c r="A11" s="2">
        <v>9</v>
      </c>
      <c r="B11" s="3" t="s">
        <v>10</v>
      </c>
      <c r="C11" s="4">
        <v>2320963717.3800001</v>
      </c>
      <c r="D11" s="4">
        <v>34913703.310000002</v>
      </c>
      <c r="E11" s="4">
        <v>192680490.81</v>
      </c>
      <c r="F11" s="4">
        <v>3022156578.1700001</v>
      </c>
      <c r="G11" s="4">
        <f t="shared" si="1"/>
        <v>5570714489.6700001</v>
      </c>
      <c r="H11" s="4">
        <v>830822372.72000003</v>
      </c>
      <c r="I11" s="4">
        <f>SUM(G11:H11)</f>
        <v>6401536862.3900003</v>
      </c>
    </row>
    <row r="12" spans="1:9" ht="22.8" customHeight="1" x14ac:dyDescent="0.35">
      <c r="A12" s="2">
        <v>10</v>
      </c>
      <c r="B12" s="3" t="s">
        <v>11</v>
      </c>
      <c r="C12" s="4">
        <v>13934970563.189999</v>
      </c>
      <c r="D12" s="4">
        <v>154901859.63</v>
      </c>
      <c r="E12" s="4">
        <v>506977370.96000004</v>
      </c>
      <c r="F12" s="4">
        <v>4595518270.6000004</v>
      </c>
      <c r="G12" s="4">
        <f t="shared" si="1"/>
        <v>19192368064.379997</v>
      </c>
      <c r="H12" s="4">
        <v>4993598391.7799997</v>
      </c>
      <c r="I12" s="4">
        <f t="shared" si="0"/>
        <v>24185966456.159996</v>
      </c>
    </row>
    <row r="13" spans="1:9" ht="22.8" customHeight="1" x14ac:dyDescent="0.35">
      <c r="A13" s="2">
        <v>11</v>
      </c>
      <c r="B13" s="3" t="s">
        <v>12</v>
      </c>
      <c r="C13" s="5">
        <v>1151782754.3699999</v>
      </c>
      <c r="D13" s="4">
        <v>11483915.800000001</v>
      </c>
      <c r="E13" s="4">
        <v>36358200</v>
      </c>
      <c r="F13" s="4">
        <v>134464932.86000001</v>
      </c>
      <c r="G13" s="4">
        <f t="shared" si="1"/>
        <v>1334089803.0299997</v>
      </c>
      <c r="H13" s="4">
        <v>1511683409.8299999</v>
      </c>
      <c r="I13" s="4">
        <f t="shared" si="0"/>
        <v>2845773212.8599997</v>
      </c>
    </row>
    <row r="14" spans="1:9" ht="22.8" customHeight="1" x14ac:dyDescent="0.35">
      <c r="A14" s="2">
        <v>12</v>
      </c>
      <c r="B14" s="3" t="s">
        <v>13</v>
      </c>
      <c r="C14" s="4">
        <v>3531202763.46</v>
      </c>
      <c r="D14" s="4">
        <v>288407407.72000003</v>
      </c>
      <c r="E14" s="4">
        <v>580923377.01999998</v>
      </c>
      <c r="F14" s="4">
        <v>3345869507.2600002</v>
      </c>
      <c r="G14" s="4">
        <f t="shared" si="1"/>
        <v>7746403055.460001</v>
      </c>
      <c r="H14" s="4">
        <v>1513925100.8900001</v>
      </c>
      <c r="I14" s="4">
        <f t="shared" si="0"/>
        <v>9260328156.3500004</v>
      </c>
    </row>
    <row r="15" spans="1:9" ht="22.8" customHeight="1" x14ac:dyDescent="0.35">
      <c r="A15" s="2">
        <v>13</v>
      </c>
      <c r="B15" s="3" t="s">
        <v>14</v>
      </c>
      <c r="C15" s="4">
        <v>1562358322.8299999</v>
      </c>
      <c r="D15" s="4">
        <v>45648056.899999999</v>
      </c>
      <c r="E15" s="4">
        <v>26171775</v>
      </c>
      <c r="F15" s="4">
        <v>349931051.02999997</v>
      </c>
      <c r="G15" s="4">
        <f t="shared" si="1"/>
        <v>1984109205.76</v>
      </c>
      <c r="H15" s="4">
        <v>2246127553.8000002</v>
      </c>
      <c r="I15" s="4">
        <f t="shared" si="0"/>
        <v>4230236759.5600004</v>
      </c>
    </row>
    <row r="16" spans="1:9" ht="22.8" customHeight="1" x14ac:dyDescent="0.35">
      <c r="A16" s="2">
        <v>14</v>
      </c>
      <c r="B16" s="3" t="s">
        <v>15</v>
      </c>
      <c r="C16" s="4">
        <v>2519550409</v>
      </c>
      <c r="D16" s="4">
        <v>27969320</v>
      </c>
      <c r="E16" s="4">
        <v>181708222</v>
      </c>
      <c r="F16" s="4">
        <v>466933431</v>
      </c>
      <c r="G16" s="4">
        <f t="shared" si="1"/>
        <v>3196161382</v>
      </c>
      <c r="H16" s="4">
        <v>3832976423</v>
      </c>
      <c r="I16" s="4">
        <f t="shared" si="0"/>
        <v>7029137805</v>
      </c>
    </row>
    <row r="17" spans="1:9" ht="22.8" customHeight="1" x14ac:dyDescent="0.35">
      <c r="A17" s="2">
        <v>15</v>
      </c>
      <c r="B17" s="3" t="s">
        <v>16</v>
      </c>
      <c r="C17" s="4">
        <v>732890296.22000003</v>
      </c>
      <c r="D17" s="4">
        <v>7741338.2999999998</v>
      </c>
      <c r="E17" s="4">
        <v>37543070</v>
      </c>
      <c r="F17" s="4">
        <v>1720019233.1300001</v>
      </c>
      <c r="G17" s="4">
        <f t="shared" si="1"/>
        <v>2498193937.6500001</v>
      </c>
      <c r="H17" s="4">
        <v>255962574.41999999</v>
      </c>
      <c r="I17" s="4">
        <f t="shared" si="0"/>
        <v>2754156512.0700002</v>
      </c>
    </row>
    <row r="18" spans="1:9" ht="22.8" customHeight="1" x14ac:dyDescent="0.35">
      <c r="A18" s="2">
        <v>16</v>
      </c>
      <c r="B18" s="3" t="s">
        <v>17</v>
      </c>
      <c r="C18" s="4">
        <v>2306397217.8499999</v>
      </c>
      <c r="D18" s="4">
        <v>68460660.599999994</v>
      </c>
      <c r="E18" s="4">
        <v>116043429.05</v>
      </c>
      <c r="F18" s="4">
        <v>402090723.38</v>
      </c>
      <c r="G18" s="4">
        <f t="shared" si="1"/>
        <v>2892992030.8800001</v>
      </c>
      <c r="H18" s="4">
        <v>1534955492.47</v>
      </c>
      <c r="I18" s="4">
        <f t="shared" si="0"/>
        <v>4427947523.3500004</v>
      </c>
    </row>
    <row r="19" spans="1:9" ht="22.8" customHeight="1" x14ac:dyDescent="0.35">
      <c r="A19" s="2">
        <v>17</v>
      </c>
      <c r="B19" s="3" t="s">
        <v>18</v>
      </c>
      <c r="C19" s="4">
        <v>2539412624.6100001</v>
      </c>
      <c r="D19" s="4">
        <v>195496871.41999999</v>
      </c>
      <c r="E19" s="4">
        <v>99019834</v>
      </c>
      <c r="F19" s="4">
        <v>1785851670.6400001</v>
      </c>
      <c r="G19" s="4">
        <f t="shared" si="1"/>
        <v>4619781000.6700001</v>
      </c>
      <c r="H19" s="4">
        <v>1302146439.77</v>
      </c>
      <c r="I19" s="4">
        <f t="shared" si="0"/>
        <v>5921927440.4400005</v>
      </c>
    </row>
    <row r="20" spans="1:9" ht="22.8" customHeight="1" x14ac:dyDescent="0.35">
      <c r="A20" s="2">
        <v>18</v>
      </c>
      <c r="B20" s="3" t="s">
        <v>19</v>
      </c>
      <c r="C20" s="4">
        <v>3281598985.1199999</v>
      </c>
      <c r="D20" s="4">
        <v>89196244.390000001</v>
      </c>
      <c r="E20" s="4">
        <v>168322649.49000001</v>
      </c>
      <c r="F20" s="4">
        <v>6488373146.1199999</v>
      </c>
      <c r="G20" s="4">
        <f t="shared" si="1"/>
        <v>10027491025.119999</v>
      </c>
      <c r="H20" s="4">
        <v>7848495422.0299997</v>
      </c>
      <c r="I20" s="4">
        <f t="shared" si="0"/>
        <v>17875986447.149998</v>
      </c>
    </row>
    <row r="21" spans="1:9" ht="22.8" customHeight="1" x14ac:dyDescent="0.35">
      <c r="A21" s="2">
        <v>19</v>
      </c>
      <c r="B21" s="3" t="s">
        <v>20</v>
      </c>
      <c r="C21" s="4">
        <v>4595513047.8400002</v>
      </c>
      <c r="D21" s="4">
        <v>139655578.84</v>
      </c>
      <c r="E21" s="4">
        <v>151215135.99000001</v>
      </c>
      <c r="F21" s="4">
        <v>3479802785.9899998</v>
      </c>
      <c r="G21" s="4">
        <f t="shared" si="1"/>
        <v>8366186548.6599998</v>
      </c>
      <c r="H21" s="4">
        <v>469203150.33999997</v>
      </c>
      <c r="I21" s="4">
        <f t="shared" si="0"/>
        <v>8835389699</v>
      </c>
    </row>
    <row r="22" spans="1:9" ht="22.8" customHeight="1" x14ac:dyDescent="0.35">
      <c r="A22" s="2">
        <v>20</v>
      </c>
      <c r="B22" s="3" t="s">
        <v>21</v>
      </c>
      <c r="C22" s="4">
        <v>4967427694</v>
      </c>
      <c r="D22" s="4">
        <v>26742636</v>
      </c>
      <c r="E22" s="4">
        <v>35292539</v>
      </c>
      <c r="F22" s="4">
        <v>86351750</v>
      </c>
      <c r="G22" s="4">
        <f t="shared" si="1"/>
        <v>5115814619</v>
      </c>
      <c r="H22" s="4">
        <v>59486151</v>
      </c>
      <c r="I22" s="4">
        <f t="shared" si="0"/>
        <v>5175300770</v>
      </c>
    </row>
    <row r="23" spans="1:9" ht="22.8" customHeight="1" x14ac:dyDescent="0.35">
      <c r="A23" s="2">
        <v>21</v>
      </c>
      <c r="B23" s="3" t="s">
        <v>22</v>
      </c>
      <c r="C23" s="4">
        <v>1118580002.52</v>
      </c>
      <c r="D23" s="4">
        <v>155646836.09999999</v>
      </c>
      <c r="E23" s="4">
        <v>18406462</v>
      </c>
      <c r="F23" s="4">
        <v>1386095444</v>
      </c>
      <c r="G23" s="4">
        <f t="shared" si="1"/>
        <v>2678728744.6199999</v>
      </c>
      <c r="H23" s="4">
        <v>1284012078</v>
      </c>
      <c r="I23" s="4">
        <f>SUM(G23:H23)</f>
        <v>3962740822.6199999</v>
      </c>
    </row>
    <row r="24" spans="1:9" ht="22.8" customHeight="1" x14ac:dyDescent="0.35">
      <c r="A24" s="2">
        <v>22</v>
      </c>
      <c r="B24" s="3" t="s">
        <v>23</v>
      </c>
      <c r="C24" s="4">
        <v>1932635559.8600001</v>
      </c>
      <c r="D24" s="4">
        <v>22765349.419999998</v>
      </c>
      <c r="E24" s="4">
        <v>169713963.09</v>
      </c>
      <c r="F24" s="4">
        <v>1994048839.79</v>
      </c>
      <c r="G24" s="4">
        <f t="shared" si="1"/>
        <v>4119163712.1599998</v>
      </c>
      <c r="H24" s="4">
        <v>1163859162.2</v>
      </c>
      <c r="I24" s="4">
        <f t="shared" si="0"/>
        <v>5283022874.3599997</v>
      </c>
    </row>
    <row r="25" spans="1:9" ht="22.8" customHeight="1" x14ac:dyDescent="0.35">
      <c r="A25" s="2">
        <v>23</v>
      </c>
      <c r="B25" s="3" t="s">
        <v>24</v>
      </c>
      <c r="C25" s="4">
        <v>2488382025.6199999</v>
      </c>
      <c r="D25" s="4">
        <v>581429295.16999996</v>
      </c>
      <c r="E25" s="4">
        <v>122068119</v>
      </c>
      <c r="F25" s="4">
        <v>115586771.37</v>
      </c>
      <c r="G25" s="4">
        <f t="shared" si="1"/>
        <v>3307466211.1599998</v>
      </c>
      <c r="H25" s="4">
        <v>3073044104.96</v>
      </c>
      <c r="I25" s="4">
        <f t="shared" si="0"/>
        <v>6380510316.1199999</v>
      </c>
    </row>
    <row r="26" spans="1:9" ht="22.8" customHeight="1" x14ac:dyDescent="0.35">
      <c r="A26" s="2">
        <v>24</v>
      </c>
      <c r="B26" s="3" t="s">
        <v>25</v>
      </c>
      <c r="C26" s="4">
        <v>74222064604.330002</v>
      </c>
      <c r="D26" s="4">
        <v>8137764784.2600002</v>
      </c>
      <c r="E26" s="4">
        <v>3858290885.4099998</v>
      </c>
      <c r="F26" s="4">
        <v>29848184519.389999</v>
      </c>
      <c r="G26" s="4">
        <f t="shared" si="1"/>
        <v>116066304793.39</v>
      </c>
      <c r="H26" s="4">
        <v>23204154495.709999</v>
      </c>
      <c r="I26" s="4">
        <f t="shared" si="0"/>
        <v>139270459289.10001</v>
      </c>
    </row>
    <row r="27" spans="1:9" ht="22.8" customHeight="1" x14ac:dyDescent="0.35">
      <c r="A27" s="2">
        <v>25</v>
      </c>
      <c r="B27" s="3" t="s">
        <v>56</v>
      </c>
      <c r="C27" s="4">
        <v>1933392166.6300001</v>
      </c>
      <c r="D27" s="4">
        <v>10367550</v>
      </c>
      <c r="E27" s="4">
        <v>46209948</v>
      </c>
      <c r="F27" s="4">
        <v>42627068.350000001</v>
      </c>
      <c r="G27" s="4">
        <f t="shared" si="1"/>
        <v>2032596732.98</v>
      </c>
      <c r="H27" s="4">
        <v>1690575915.99</v>
      </c>
      <c r="I27" s="4">
        <f t="shared" si="0"/>
        <v>3723172648.9700003</v>
      </c>
    </row>
    <row r="28" spans="1:9" ht="22.8" customHeight="1" x14ac:dyDescent="0.35">
      <c r="A28" s="2">
        <v>26</v>
      </c>
      <c r="B28" s="3" t="s">
        <v>26</v>
      </c>
      <c r="C28" s="4">
        <v>2884951060.5100002</v>
      </c>
      <c r="D28" s="4">
        <v>39473380.789999999</v>
      </c>
      <c r="E28" s="4">
        <v>58919987</v>
      </c>
      <c r="F28" s="4">
        <v>904069517.86000001</v>
      </c>
      <c r="G28" s="4">
        <f t="shared" si="1"/>
        <v>3887413946.1600003</v>
      </c>
      <c r="H28" s="4">
        <v>1887835135.6600001</v>
      </c>
      <c r="I28" s="4">
        <f t="shared" si="0"/>
        <v>5775249081.8200006</v>
      </c>
    </row>
    <row r="29" spans="1:9" ht="22.8" customHeight="1" x14ac:dyDescent="0.35">
      <c r="A29" s="2">
        <v>27</v>
      </c>
      <c r="B29" s="3" t="s">
        <v>27</v>
      </c>
      <c r="C29" s="6">
        <v>6988693871.9000006</v>
      </c>
      <c r="D29" s="6">
        <v>796394416.10000002</v>
      </c>
      <c r="E29" s="6">
        <v>281136664.19</v>
      </c>
      <c r="F29" s="6">
        <v>726112562.39999962</v>
      </c>
      <c r="G29" s="4">
        <f t="shared" si="1"/>
        <v>8792337514.5900002</v>
      </c>
      <c r="H29" s="6">
        <v>27721804756.679993</v>
      </c>
      <c r="I29" s="4">
        <f t="shared" si="0"/>
        <v>36514142271.269989</v>
      </c>
    </row>
    <row r="30" spans="1:9" ht="22.8" customHeight="1" x14ac:dyDescent="0.35">
      <c r="A30" s="2">
        <v>28</v>
      </c>
      <c r="B30" s="3" t="s">
        <v>28</v>
      </c>
      <c r="C30" s="4">
        <v>8508882278.25</v>
      </c>
      <c r="D30" s="4">
        <v>167906407.19</v>
      </c>
      <c r="E30" s="4">
        <v>369623233.32999998</v>
      </c>
      <c r="F30" s="4">
        <v>2141169605.3400002</v>
      </c>
      <c r="G30" s="4">
        <f t="shared" si="1"/>
        <v>11187581524.110001</v>
      </c>
      <c r="H30" s="4">
        <v>1163089941.23</v>
      </c>
      <c r="I30" s="4">
        <f t="shared" si="0"/>
        <v>12350671465.34</v>
      </c>
    </row>
    <row r="31" spans="1:9" ht="22.8" customHeight="1" x14ac:dyDescent="0.35">
      <c r="A31" s="2">
        <v>29</v>
      </c>
      <c r="B31" s="3" t="s">
        <v>29</v>
      </c>
      <c r="C31" s="7">
        <v>3832125036.5100002</v>
      </c>
      <c r="D31" s="7">
        <v>187364383.32999998</v>
      </c>
      <c r="E31" s="7">
        <v>106149263.19</v>
      </c>
      <c r="F31" s="7">
        <v>155759394.91999999</v>
      </c>
      <c r="G31" s="4">
        <f t="shared" si="1"/>
        <v>4281398077.9500003</v>
      </c>
      <c r="H31" s="4">
        <v>2986649381.9900002</v>
      </c>
      <c r="I31" s="4">
        <f t="shared" si="0"/>
        <v>7268047459.9400005</v>
      </c>
    </row>
    <row r="32" spans="1:9" ht="22.8" customHeight="1" x14ac:dyDescent="0.35">
      <c r="A32" s="2">
        <v>30</v>
      </c>
      <c r="B32" s="3" t="s">
        <v>30</v>
      </c>
      <c r="C32" s="4">
        <v>9452543905.2900009</v>
      </c>
      <c r="D32" s="4">
        <v>268817271.42000002</v>
      </c>
      <c r="E32" s="4">
        <v>274667736.17000002</v>
      </c>
      <c r="F32" s="4">
        <v>861954029.71000004</v>
      </c>
      <c r="G32" s="4">
        <f t="shared" si="1"/>
        <v>10857982942.59</v>
      </c>
      <c r="H32" s="4">
        <v>1997907428.72</v>
      </c>
      <c r="I32" s="4">
        <f t="shared" si="0"/>
        <v>12855890371.309999</v>
      </c>
    </row>
    <row r="33" spans="1:9" ht="22.8" customHeight="1" x14ac:dyDescent="0.35">
      <c r="A33" s="2">
        <v>31</v>
      </c>
      <c r="B33" s="3" t="s">
        <v>31</v>
      </c>
      <c r="C33" s="4">
        <v>6153500231.6200008</v>
      </c>
      <c r="D33" s="4">
        <v>47566791.170000002</v>
      </c>
      <c r="E33" s="4">
        <v>120250950</v>
      </c>
      <c r="F33" s="4">
        <v>277735606.31</v>
      </c>
      <c r="G33" s="4">
        <f t="shared" si="1"/>
        <v>6599053579.1000013</v>
      </c>
      <c r="H33" s="4">
        <v>381766376.42999995</v>
      </c>
      <c r="I33" s="4">
        <f t="shared" si="0"/>
        <v>6980819955.5300016</v>
      </c>
    </row>
    <row r="34" spans="1:9" ht="22.8" customHeight="1" x14ac:dyDescent="0.35">
      <c r="A34" s="2">
        <v>32</v>
      </c>
      <c r="B34" s="3" t="s">
        <v>32</v>
      </c>
      <c r="C34" s="4">
        <v>18623832552.57</v>
      </c>
      <c r="D34" s="4">
        <v>79744774.580000013</v>
      </c>
      <c r="E34" s="4">
        <v>21748070</v>
      </c>
      <c r="F34" s="4">
        <v>2654446474.7700005</v>
      </c>
      <c r="G34" s="4">
        <f t="shared" si="1"/>
        <v>21379771871.920002</v>
      </c>
      <c r="H34" s="4">
        <v>2880429707.21</v>
      </c>
      <c r="I34" s="4">
        <f t="shared" si="0"/>
        <v>24260201579.130001</v>
      </c>
    </row>
    <row r="35" spans="1:9" ht="22.8" customHeight="1" x14ac:dyDescent="0.35">
      <c r="A35" s="2">
        <v>33</v>
      </c>
      <c r="B35" s="3" t="s">
        <v>33</v>
      </c>
      <c r="C35" s="4">
        <v>1986394952.8699999</v>
      </c>
      <c r="D35" s="4">
        <v>500000000</v>
      </c>
      <c r="E35" s="4">
        <v>11056850</v>
      </c>
      <c r="F35" s="4">
        <v>1520658197.76</v>
      </c>
      <c r="G35" s="4">
        <f t="shared" si="1"/>
        <v>4018110000.6300001</v>
      </c>
      <c r="H35" s="4">
        <v>632225232.63</v>
      </c>
      <c r="I35" s="4">
        <f t="shared" si="0"/>
        <v>4650335233.2600002</v>
      </c>
    </row>
    <row r="36" spans="1:9" ht="22.8" customHeight="1" x14ac:dyDescent="0.35">
      <c r="A36" s="2">
        <v>34</v>
      </c>
      <c r="B36" s="3" t="s">
        <v>34</v>
      </c>
      <c r="C36" s="4">
        <v>1885029470.95</v>
      </c>
      <c r="D36" s="4">
        <v>43203938.140000001</v>
      </c>
      <c r="E36" s="4">
        <v>18037600</v>
      </c>
      <c r="F36" s="4">
        <v>5445661.6900000004</v>
      </c>
      <c r="G36" s="4">
        <f t="shared" si="1"/>
        <v>1951716670.7800002</v>
      </c>
      <c r="H36" s="4">
        <v>900153298.39999998</v>
      </c>
      <c r="I36" s="4">
        <f t="shared" si="0"/>
        <v>2851869969.1800003</v>
      </c>
    </row>
    <row r="37" spans="1:9" ht="22.8" customHeight="1" x14ac:dyDescent="0.35">
      <c r="A37" s="2">
        <v>35</v>
      </c>
      <c r="B37" s="3" t="s">
        <v>35</v>
      </c>
      <c r="C37" s="4">
        <v>1600689534.48</v>
      </c>
      <c r="D37" s="4">
        <v>3569353.75</v>
      </c>
      <c r="E37" s="4">
        <v>14460825</v>
      </c>
      <c r="F37" s="4">
        <v>98128635.000000015</v>
      </c>
      <c r="G37" s="4">
        <f t="shared" si="1"/>
        <v>1716848348.23</v>
      </c>
      <c r="H37" s="4">
        <v>136449050.21000001</v>
      </c>
      <c r="I37" s="4">
        <f t="shared" si="0"/>
        <v>1853297398.4400001</v>
      </c>
    </row>
    <row r="38" spans="1:9" ht="22.8" customHeight="1" x14ac:dyDescent="0.35">
      <c r="A38" s="2">
        <v>36</v>
      </c>
      <c r="B38" s="3" t="s">
        <v>36</v>
      </c>
      <c r="C38" s="4">
        <v>2084815181.74</v>
      </c>
      <c r="D38" s="4">
        <v>456225121.19</v>
      </c>
      <c r="E38" s="4">
        <v>497913373</v>
      </c>
      <c r="F38" s="4">
        <v>854999770.03999996</v>
      </c>
      <c r="G38" s="4">
        <f t="shared" si="1"/>
        <v>3893953445.9699998</v>
      </c>
      <c r="H38" s="4">
        <v>393360450.36000001</v>
      </c>
      <c r="I38" s="4">
        <f t="shared" si="0"/>
        <v>4287313896.3299999</v>
      </c>
    </row>
    <row r="39" spans="1:9" ht="22.8" customHeight="1" x14ac:dyDescent="0.35">
      <c r="A39" s="2">
        <v>37</v>
      </c>
      <c r="B39" s="3" t="s">
        <v>37</v>
      </c>
      <c r="C39" s="4">
        <v>19203025103.779999</v>
      </c>
      <c r="D39" s="4">
        <v>1435027001.24</v>
      </c>
      <c r="E39" s="4">
        <v>0</v>
      </c>
      <c r="F39" s="4">
        <v>16029072441.18</v>
      </c>
      <c r="G39" s="4">
        <f>SUM(C39:F39)</f>
        <v>36667124546.199997</v>
      </c>
      <c r="H39" s="4">
        <v>0</v>
      </c>
      <c r="I39" s="4">
        <f t="shared" si="0"/>
        <v>36667124546.199997</v>
      </c>
    </row>
    <row r="40" spans="1:9" s="21" customFormat="1" ht="22.8" customHeight="1" x14ac:dyDescent="0.3">
      <c r="A40" s="19"/>
      <c r="B40" s="20" t="s">
        <v>38</v>
      </c>
      <c r="C40" s="19">
        <f>SUM(C3:C39)</f>
        <v>234309525883.28003</v>
      </c>
      <c r="D40" s="19">
        <f>SUM(D3:D39)</f>
        <v>15062361082.560001</v>
      </c>
      <c r="E40" s="19">
        <f>SUM(E3:E39)</f>
        <v>8635938780.1299992</v>
      </c>
      <c r="F40" s="19">
        <f>SUM(F3:F39)</f>
        <v>88707356755.72998</v>
      </c>
      <c r="G40" s="19">
        <f t="shared" ref="G40:H40" si="2">SUM(G3:G39)</f>
        <v>346715182501.70001</v>
      </c>
      <c r="H40" s="19">
        <f t="shared" si="2"/>
        <v>104148858066.87</v>
      </c>
      <c r="I40" s="19">
        <f>SUM(G40:H40)</f>
        <v>450864040568.57001</v>
      </c>
    </row>
    <row r="43" spans="1:9" ht="22.8" customHeight="1" x14ac:dyDescent="0.35">
      <c r="A43" s="22">
        <v>1</v>
      </c>
      <c r="B43" s="22" t="s">
        <v>49</v>
      </c>
      <c r="C43" s="25">
        <f>SUM(C29:C32,C15,C26)</f>
        <v>104566668019.11002</v>
      </c>
      <c r="D43" s="25">
        <f t="shared" ref="D43:H43" si="3">SUM(D29:D32,D15,D26)</f>
        <v>9603895319.2000008</v>
      </c>
      <c r="E43" s="25">
        <f t="shared" si="3"/>
        <v>4916039557.29</v>
      </c>
      <c r="F43" s="25">
        <f t="shared" si="3"/>
        <v>34083111162.790001</v>
      </c>
      <c r="G43" s="25">
        <f t="shared" si="3"/>
        <v>153169714058.39001</v>
      </c>
      <c r="H43" s="25">
        <f t="shared" si="3"/>
        <v>59319733558.129997</v>
      </c>
      <c r="I43" s="25">
        <f>SUM(I29:I32,I15,I26)</f>
        <v>212489447616.51999</v>
      </c>
    </row>
    <row r="44" spans="1:9" ht="22.8" customHeight="1" x14ac:dyDescent="0.35">
      <c r="A44" s="22">
        <v>2</v>
      </c>
      <c r="B44" s="22" t="s">
        <v>50</v>
      </c>
      <c r="C44" s="26">
        <f>SUM(C34,C14,C12,C11,C8,C5)</f>
        <v>46685028040.400002</v>
      </c>
      <c r="D44" s="26">
        <f t="shared" ref="D44:I44" si="4">SUM(D34,D14,D12,D11,D8,D5)</f>
        <v>609308058.08999991</v>
      </c>
      <c r="E44" s="26">
        <f t="shared" si="4"/>
        <v>1400702543.22</v>
      </c>
      <c r="F44" s="26">
        <f t="shared" si="4"/>
        <v>14853549036.18</v>
      </c>
      <c r="G44" s="26">
        <f t="shared" si="4"/>
        <v>63548587677.889999</v>
      </c>
      <c r="H44" s="26">
        <f t="shared" si="4"/>
        <v>11598250868.880001</v>
      </c>
      <c r="I44" s="26">
        <f t="shared" si="4"/>
        <v>75146838546.770004</v>
      </c>
    </row>
    <row r="45" spans="1:9" ht="22.8" customHeight="1" x14ac:dyDescent="0.35">
      <c r="A45" s="22">
        <v>3</v>
      </c>
      <c r="B45" s="22" t="s">
        <v>51</v>
      </c>
      <c r="C45" s="26">
        <f>SUM(C18,C16,C13,C3,C6)</f>
        <v>12672480982.08</v>
      </c>
      <c r="D45" s="26">
        <f t="shared" ref="D45:I45" si="5">SUM(D18,D16,D13,D3,D6)</f>
        <v>319706862.78999996</v>
      </c>
      <c r="E45" s="26">
        <f t="shared" si="5"/>
        <v>615045211.04999995</v>
      </c>
      <c r="F45" s="26">
        <f t="shared" si="5"/>
        <v>1869883217.98</v>
      </c>
      <c r="G45" s="26">
        <f t="shared" si="5"/>
        <v>15477116273.899998</v>
      </c>
      <c r="H45" s="26">
        <f t="shared" si="5"/>
        <v>8363962582.8699999</v>
      </c>
      <c r="I45" s="26">
        <f t="shared" si="5"/>
        <v>23841078856.769997</v>
      </c>
    </row>
    <row r="46" spans="1:9" ht="22.8" customHeight="1" x14ac:dyDescent="0.35">
      <c r="A46" s="22">
        <v>4</v>
      </c>
      <c r="B46" s="22" t="s">
        <v>52</v>
      </c>
      <c r="C46" s="26">
        <f>SUM(C39,C33,C28,C27,C25,C24,C9)</f>
        <v>36158356528.830002</v>
      </c>
      <c r="D46" s="26">
        <f t="shared" ref="D46:I46" si="6">SUM(D39,D33,D28,D27,D25,D24,D9)</f>
        <v>2543557976.3000002</v>
      </c>
      <c r="E46" s="26">
        <f t="shared" si="6"/>
        <v>564666280.09000003</v>
      </c>
      <c r="F46" s="26">
        <f t="shared" si="6"/>
        <v>19374514820.409996</v>
      </c>
      <c r="G46" s="26">
        <f t="shared" si="6"/>
        <v>58641095605.630013</v>
      </c>
      <c r="H46" s="26">
        <f t="shared" si="6"/>
        <v>9795313467.8299999</v>
      </c>
      <c r="I46" s="26">
        <f t="shared" si="6"/>
        <v>68436409073.459999</v>
      </c>
    </row>
    <row r="47" spans="1:9" ht="22.8" customHeight="1" x14ac:dyDescent="0.35">
      <c r="A47" s="22">
        <v>5</v>
      </c>
      <c r="B47" s="22" t="s">
        <v>53</v>
      </c>
      <c r="C47" s="26">
        <f>SUM(C38,C37,C35,C19:C22)</f>
        <v>21055852020.66</v>
      </c>
      <c r="D47" s="26">
        <f t="shared" ref="D47:I47" si="7">SUM(D38,D37,D35,D19:D22)</f>
        <v>1410885805.5900002</v>
      </c>
      <c r="E47" s="26">
        <f t="shared" si="7"/>
        <v>977281206.48000002</v>
      </c>
      <c r="F47" s="26">
        <f t="shared" si="7"/>
        <v>14314165955.550001</v>
      </c>
      <c r="G47" s="26">
        <f t="shared" si="7"/>
        <v>37758184988.279999</v>
      </c>
      <c r="H47" s="26">
        <f t="shared" si="7"/>
        <v>10841365896.34</v>
      </c>
      <c r="I47" s="26">
        <f t="shared" si="7"/>
        <v>48599550884.619995</v>
      </c>
    </row>
    <row r="48" spans="1:9" ht="22.8" customHeight="1" x14ac:dyDescent="0.35">
      <c r="A48" s="22">
        <v>6</v>
      </c>
      <c r="B48" s="22" t="s">
        <v>54</v>
      </c>
      <c r="C48" s="26">
        <f>SUM(C36,C23,C17,C10,C7,C4)</f>
        <v>13171140292.199999</v>
      </c>
      <c r="D48" s="26">
        <f t="shared" ref="D48:I48" si="8">SUM(D36,D23,D17,D10,D7,D4)</f>
        <v>575007060.59000003</v>
      </c>
      <c r="E48" s="26">
        <f t="shared" si="8"/>
        <v>162203982</v>
      </c>
      <c r="F48" s="26">
        <f t="shared" si="8"/>
        <v>4212132562.8200006</v>
      </c>
      <c r="G48" s="26">
        <f t="shared" si="8"/>
        <v>18120483897.609997</v>
      </c>
      <c r="H48" s="26">
        <f t="shared" si="8"/>
        <v>4230231692.8200002</v>
      </c>
      <c r="I48" s="26">
        <f t="shared" si="8"/>
        <v>22350715590.43</v>
      </c>
    </row>
    <row r="49" spans="1:9" ht="22.8" customHeight="1" x14ac:dyDescent="0.35">
      <c r="A49" s="22"/>
      <c r="B49" s="27" t="s">
        <v>55</v>
      </c>
      <c r="C49" s="28">
        <f>SUM(C43:C48)</f>
        <v>234309525883.28</v>
      </c>
      <c r="D49" s="28">
        <f t="shared" ref="D49:I49" si="9">SUM(D43:D48)</f>
        <v>15062361082.560001</v>
      </c>
      <c r="E49" s="28">
        <f t="shared" si="9"/>
        <v>8635938780.1300011</v>
      </c>
      <c r="F49" s="28">
        <f t="shared" si="9"/>
        <v>88707356755.730011</v>
      </c>
      <c r="G49" s="28">
        <f t="shared" si="9"/>
        <v>346715182501.70007</v>
      </c>
      <c r="H49" s="28">
        <f t="shared" si="9"/>
        <v>104148858066.87</v>
      </c>
      <c r="I49" s="28">
        <f t="shared" si="9"/>
        <v>450864040568.57001</v>
      </c>
    </row>
  </sheetData>
  <mergeCells count="1">
    <mergeCell ref="A1:I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93053-4001-46B8-B71E-6E20D5B3177F}">
  <dimension ref="A1:I49"/>
  <sheetViews>
    <sheetView view="pageBreakPreview" topLeftCell="A3" zoomScale="48" zoomScaleNormal="48" zoomScaleSheetLayoutView="48" workbookViewId="0">
      <selection sqref="A1:I40"/>
    </sheetView>
  </sheetViews>
  <sheetFormatPr defaultColWidth="8.88671875" defaultRowHeight="22.2" customHeight="1" x14ac:dyDescent="0.3"/>
  <cols>
    <col min="1" max="1" width="9" style="8" bestFit="1" customWidth="1"/>
    <col min="2" max="2" width="18.21875" style="8" bestFit="1" customWidth="1"/>
    <col min="3" max="3" width="35.6640625" style="8" bestFit="1" customWidth="1"/>
    <col min="4" max="4" width="35" style="8" bestFit="1" customWidth="1"/>
    <col min="5" max="5" width="33.44140625" style="8" bestFit="1" customWidth="1"/>
    <col min="6" max="6" width="35.21875" style="8" customWidth="1"/>
    <col min="7" max="7" width="36" style="8" bestFit="1" customWidth="1"/>
    <col min="8" max="9" width="35.6640625" style="8" bestFit="1" customWidth="1"/>
    <col min="10" max="16384" width="8.88671875" style="8"/>
  </cols>
  <sheetData>
    <row r="1" spans="1:9" ht="30" customHeight="1" x14ac:dyDescent="0.3">
      <c r="A1" s="30" t="s">
        <v>48</v>
      </c>
      <c r="B1" s="30"/>
      <c r="C1" s="30"/>
      <c r="D1" s="30"/>
      <c r="E1" s="30"/>
      <c r="F1" s="30"/>
      <c r="G1" s="30"/>
      <c r="H1" s="30"/>
      <c r="I1" s="30"/>
    </row>
    <row r="2" spans="1:9" s="12" customFormat="1" ht="22.2" customHeight="1" x14ac:dyDescent="0.3">
      <c r="A2" s="9" t="s">
        <v>0</v>
      </c>
      <c r="B2" s="10" t="s">
        <v>45</v>
      </c>
      <c r="C2" s="10" t="s">
        <v>1</v>
      </c>
      <c r="D2" s="11" t="s">
        <v>39</v>
      </c>
      <c r="E2" s="10" t="s">
        <v>40</v>
      </c>
      <c r="F2" s="10" t="s">
        <v>41</v>
      </c>
      <c r="G2" s="10" t="s">
        <v>42</v>
      </c>
      <c r="H2" s="10" t="s">
        <v>43</v>
      </c>
      <c r="I2" s="9" t="s">
        <v>44</v>
      </c>
    </row>
    <row r="3" spans="1:9" ht="22.2" customHeight="1" x14ac:dyDescent="0.35">
      <c r="A3" s="13">
        <v>1</v>
      </c>
      <c r="B3" s="14" t="s">
        <v>2</v>
      </c>
      <c r="C3" s="5">
        <f>'Q1 2021'!C3+'Q2 2021'!C3</f>
        <v>5659383516.5300007</v>
      </c>
      <c r="D3" s="5">
        <f>'Q1 2021'!D3+'Q2 2021'!D3</f>
        <v>140577914.59</v>
      </c>
      <c r="E3" s="5">
        <f>'Q1 2021'!E3+'Q2 2021'!E3</f>
        <v>233227350.84</v>
      </c>
      <c r="F3" s="5">
        <f>'Q1 2021'!F3+'Q2 2021'!F3</f>
        <v>581454427.36999989</v>
      </c>
      <c r="G3" s="5">
        <f>SUM(C3:F3)</f>
        <v>6614643209.3300009</v>
      </c>
      <c r="H3" s="5">
        <f>'Q1 2021'!H3+'Q2 2021'!H3</f>
        <v>935468595.18000031</v>
      </c>
      <c r="I3" s="5">
        <f>SUM(G3:H3)</f>
        <v>7550111804.5100012</v>
      </c>
    </row>
    <row r="4" spans="1:9" ht="22.2" customHeight="1" x14ac:dyDescent="0.35">
      <c r="A4" s="13">
        <v>2</v>
      </c>
      <c r="B4" s="14" t="s">
        <v>3</v>
      </c>
      <c r="C4" s="5">
        <f>'Q1 2021'!C4+'Q2 2021'!C4</f>
        <v>3275181266.3699999</v>
      </c>
      <c r="D4" s="5">
        <f>'Q1 2021'!D4+'Q2 2021'!D4</f>
        <v>50939115.519999996</v>
      </c>
      <c r="E4" s="5">
        <f>'Q1 2021'!E4+'Q2 2021'!E4</f>
        <v>56250402</v>
      </c>
      <c r="F4" s="5">
        <f>'Q1 2021'!F4+'Q2 2021'!F4</f>
        <v>805488545.9000001</v>
      </c>
      <c r="G4" s="5">
        <f t="shared" ref="G4:G38" si="0">SUM(C4:F4)</f>
        <v>4187859329.79</v>
      </c>
      <c r="H4" s="5">
        <f>'Q1 2021'!H4+'Q2 2021'!H4</f>
        <v>1898716678.8299999</v>
      </c>
      <c r="I4" s="5">
        <f t="shared" ref="I3:I39" si="1">SUM(G4:H4)</f>
        <v>6086576008.6199999</v>
      </c>
    </row>
    <row r="5" spans="1:9" ht="22.2" customHeight="1" x14ac:dyDescent="0.35">
      <c r="A5" s="13">
        <v>3</v>
      </c>
      <c r="B5" s="14" t="s">
        <v>4</v>
      </c>
      <c r="C5" s="5">
        <f>'Q1 2021'!C5+'Q2 2021'!C5</f>
        <v>13378611804.93</v>
      </c>
      <c r="D5" s="5">
        <f>'Q1 2021'!D5+'Q2 2021'!D5</f>
        <v>66709227.769999996</v>
      </c>
      <c r="E5" s="5">
        <f>'Q1 2021'!E5+'Q2 2021'!E5</f>
        <v>483170775</v>
      </c>
      <c r="F5" s="5">
        <f>'Q1 2021'!F5+'Q2 2021'!F5</f>
        <v>1606698409.8400002</v>
      </c>
      <c r="G5" s="5">
        <f t="shared" si="0"/>
        <v>15535190217.540001</v>
      </c>
      <c r="H5" s="5">
        <f>'Q1 2021'!H5+'Q2 2021'!H5</f>
        <v>2559360184.2200003</v>
      </c>
      <c r="I5" s="5">
        <f t="shared" si="1"/>
        <v>18094550401.760002</v>
      </c>
    </row>
    <row r="6" spans="1:9" ht="22.2" customHeight="1" x14ac:dyDescent="0.35">
      <c r="A6" s="13">
        <v>4</v>
      </c>
      <c r="B6" s="14" t="s">
        <v>5</v>
      </c>
      <c r="C6" s="5">
        <f>'Q1 2021'!C6+'Q2 2021'!C6</f>
        <v>7580359002.25</v>
      </c>
      <c r="D6" s="5">
        <f>'Q1 2021'!D6+'Q2 2021'!D6</f>
        <v>359368419.93000001</v>
      </c>
      <c r="E6" s="5">
        <f>'Q1 2021'!E6+'Q2 2021'!E6</f>
        <v>432676875</v>
      </c>
      <c r="F6" s="5">
        <f>'Q1 2021'!F6+'Q2 2021'!F6</f>
        <v>1240086390.1500001</v>
      </c>
      <c r="G6" s="5">
        <f t="shared" si="0"/>
        <v>9612490687.3299999</v>
      </c>
      <c r="H6" s="5">
        <f>'Q1 2021'!H6+'Q2 2021'!H6</f>
        <v>3160664670.8000002</v>
      </c>
      <c r="I6" s="5">
        <f t="shared" si="1"/>
        <v>12773155358.130001</v>
      </c>
    </row>
    <row r="7" spans="1:9" ht="22.2" customHeight="1" x14ac:dyDescent="0.35">
      <c r="A7" s="13">
        <v>5</v>
      </c>
      <c r="B7" s="14" t="s">
        <v>6</v>
      </c>
      <c r="C7" s="5">
        <f>'Q1 2021'!C7+'Q2 2021'!C7</f>
        <v>8754635146.8999996</v>
      </c>
      <c r="D7" s="5">
        <f>'Q1 2021'!D7+'Q2 2021'!D7</f>
        <v>33079738.41</v>
      </c>
      <c r="E7" s="5">
        <f>'Q1 2021'!E7+'Q2 2021'!E7</f>
        <v>47490575</v>
      </c>
      <c r="F7" s="5">
        <f>'Q1 2021'!F7+'Q2 2021'!F7</f>
        <v>400036135.76999998</v>
      </c>
      <c r="G7" s="5">
        <f t="shared" si="0"/>
        <v>9235241596.0799999</v>
      </c>
      <c r="H7" s="5">
        <f>'Q1 2021'!H7+'Q2 2021'!H7</f>
        <v>232047424.17000002</v>
      </c>
      <c r="I7" s="5">
        <f t="shared" si="1"/>
        <v>9467289020.25</v>
      </c>
    </row>
    <row r="8" spans="1:9" ht="22.2" customHeight="1" x14ac:dyDescent="0.35">
      <c r="A8" s="13">
        <v>6</v>
      </c>
      <c r="B8" s="14" t="s">
        <v>7</v>
      </c>
      <c r="C8" s="5">
        <f>'Q1 2021'!C8+'Q2 2021'!C8</f>
        <v>5270447990.9799995</v>
      </c>
      <c r="D8" s="5">
        <f>'Q1 2021'!D8+'Q2 2021'!D8</f>
        <v>18754752.109999999</v>
      </c>
      <c r="E8" s="5">
        <f>'Q1 2021'!E8+'Q2 2021'!E8</f>
        <v>22952565.649999999</v>
      </c>
      <c r="F8" s="5">
        <f>'Q1 2021'!F8+'Q2 2021'!F8</f>
        <v>1026915732.6100001</v>
      </c>
      <c r="G8" s="5">
        <f t="shared" si="0"/>
        <v>6339071041.3499985</v>
      </c>
      <c r="H8" s="5">
        <f>'Q1 2021'!H8+'Q2 2021'!H8</f>
        <v>76221788.930000007</v>
      </c>
      <c r="I8" s="5">
        <f t="shared" si="1"/>
        <v>6415292830.2799988</v>
      </c>
    </row>
    <row r="9" spans="1:9" ht="22.2" customHeight="1" x14ac:dyDescent="0.35">
      <c r="A9" s="13">
        <v>7</v>
      </c>
      <c r="B9" s="14" t="s">
        <v>8</v>
      </c>
      <c r="C9" s="5">
        <f>'Q1 2021'!C9+'Q2 2021'!C9</f>
        <v>3748906424.1999998</v>
      </c>
      <c r="D9" s="5">
        <f>'Q1 2021'!D9+'Q2 2021'!D9</f>
        <v>764879496.02999997</v>
      </c>
      <c r="E9" s="5">
        <f>'Q1 2021'!E9+'Q2 2021'!E9</f>
        <v>102679122.88</v>
      </c>
      <c r="F9" s="5">
        <f>'Q1 2021'!F9+'Q2 2021'!F9</f>
        <v>21818469.550000001</v>
      </c>
      <c r="G9" s="5">
        <f t="shared" si="0"/>
        <v>4638283512.6599998</v>
      </c>
      <c r="H9" s="5">
        <f>'Q1 2021'!H9+'Q2 2021'!H9</f>
        <v>2069294236.02</v>
      </c>
      <c r="I9" s="5">
        <f t="shared" si="1"/>
        <v>6707577748.6800003</v>
      </c>
    </row>
    <row r="10" spans="1:9" ht="22.2" customHeight="1" x14ac:dyDescent="0.35">
      <c r="A10" s="13">
        <v>8</v>
      </c>
      <c r="B10" s="14" t="s">
        <v>9</v>
      </c>
      <c r="C10" s="5">
        <f>'Q1 2021'!C10+'Q2 2021'!C10</f>
        <v>6952280510.1599998</v>
      </c>
      <c r="D10" s="5">
        <f>'Q1 2021'!D10+'Q2 2021'!D10</f>
        <v>877281203.21000004</v>
      </c>
      <c r="E10" s="5">
        <f>'Q1 2021'!E10+'Q2 2021'!E10</f>
        <v>110289950</v>
      </c>
      <c r="F10" s="5">
        <f>'Q1 2021'!F10+'Q2 2021'!F10</f>
        <v>639157244</v>
      </c>
      <c r="G10" s="5">
        <f t="shared" si="0"/>
        <v>8579008907.3699999</v>
      </c>
      <c r="H10" s="5">
        <f>'Q1 2021'!H10+'Q2 2021'!H10</f>
        <v>1231941466.3499999</v>
      </c>
      <c r="I10" s="5">
        <f t="shared" si="1"/>
        <v>9810950373.7199993</v>
      </c>
    </row>
    <row r="11" spans="1:9" ht="22.2" customHeight="1" x14ac:dyDescent="0.35">
      <c r="A11" s="13">
        <v>9</v>
      </c>
      <c r="B11" s="14" t="s">
        <v>10</v>
      </c>
      <c r="C11" s="5">
        <f>'Q1 2021'!C11+'Q2 2021'!C11</f>
        <v>4180588235.9000001</v>
      </c>
      <c r="D11" s="5">
        <f>'Q1 2021'!D11+'Q2 2021'!D11</f>
        <v>62539413.010000005</v>
      </c>
      <c r="E11" s="5">
        <f>'Q1 2021'!E11+'Q2 2021'!E11</f>
        <v>462199113.29000002</v>
      </c>
      <c r="F11" s="5">
        <f>'Q1 2021'!F11+'Q2 2021'!F11</f>
        <v>8113295305.5</v>
      </c>
      <c r="G11" s="5">
        <f t="shared" si="0"/>
        <v>12818622067.700001</v>
      </c>
      <c r="H11" s="5">
        <f>'Q1 2021'!H11+'Q2 2021'!H11</f>
        <v>1939563422.8</v>
      </c>
      <c r="I11" s="5">
        <f>SUM(G11:H11)</f>
        <v>14758185490.5</v>
      </c>
    </row>
    <row r="12" spans="1:9" ht="22.2" customHeight="1" x14ac:dyDescent="0.35">
      <c r="A12" s="13">
        <v>10</v>
      </c>
      <c r="B12" s="14" t="s">
        <v>11</v>
      </c>
      <c r="C12" s="5">
        <f>'Q1 2021'!C12+'Q2 2021'!C12</f>
        <v>27312950014.619999</v>
      </c>
      <c r="D12" s="5">
        <f>'Q1 2021'!D12+'Q2 2021'!D12</f>
        <v>319385852.70999998</v>
      </c>
      <c r="E12" s="5">
        <f>'Q1 2021'!E12+'Q2 2021'!E12</f>
        <v>947474279.16000009</v>
      </c>
      <c r="F12" s="5">
        <f>'Q1 2021'!F12+'Q2 2021'!F12</f>
        <v>6179389546.8600006</v>
      </c>
      <c r="G12" s="5">
        <f t="shared" si="0"/>
        <v>34759199693.349998</v>
      </c>
      <c r="H12" s="5">
        <f>'Q1 2021'!H12+'Q2 2021'!H12</f>
        <v>7174983057.4499998</v>
      </c>
      <c r="I12" s="5">
        <f t="shared" si="1"/>
        <v>41934182750.799995</v>
      </c>
    </row>
    <row r="13" spans="1:9" ht="22.2" customHeight="1" x14ac:dyDescent="0.35">
      <c r="A13" s="13">
        <v>11</v>
      </c>
      <c r="B13" s="14" t="s">
        <v>12</v>
      </c>
      <c r="C13" s="5">
        <f>'Q1 2021'!C13+'Q2 2021'!C13</f>
        <v>4326705917.0100002</v>
      </c>
      <c r="D13" s="5">
        <f>'Q1 2021'!D13+'Q2 2021'!D13</f>
        <v>123318920.98999999</v>
      </c>
      <c r="E13" s="5">
        <f>'Q1 2021'!E13+'Q2 2021'!E13</f>
        <v>46147737.100000001</v>
      </c>
      <c r="F13" s="5">
        <f>'Q1 2021'!F13+'Q2 2021'!F13</f>
        <v>283577771.80000001</v>
      </c>
      <c r="G13" s="5">
        <f t="shared" si="0"/>
        <v>4779750346.9000006</v>
      </c>
      <c r="H13" s="5">
        <f>'Q1 2021'!H13+'Q2 2021'!H13</f>
        <v>2973581899.1400003</v>
      </c>
      <c r="I13" s="5">
        <f t="shared" si="1"/>
        <v>7753332246.0400009</v>
      </c>
    </row>
    <row r="14" spans="1:9" ht="22.2" customHeight="1" x14ac:dyDescent="0.35">
      <c r="A14" s="13">
        <v>12</v>
      </c>
      <c r="B14" s="14" t="s">
        <v>13</v>
      </c>
      <c r="C14" s="5">
        <f>'Q1 2021'!C14+'Q2 2021'!C14</f>
        <v>7130245553.6900005</v>
      </c>
      <c r="D14" s="5">
        <f>'Q1 2021'!D14+'Q2 2021'!D14</f>
        <v>595386775.02999997</v>
      </c>
      <c r="E14" s="5">
        <f>'Q1 2021'!E14+'Q2 2021'!E14</f>
        <v>864031070.25999999</v>
      </c>
      <c r="F14" s="5">
        <f>'Q1 2021'!F14+'Q2 2021'!F14</f>
        <v>6284447991.8900003</v>
      </c>
      <c r="G14" s="5">
        <f t="shared" si="0"/>
        <v>14874111390.870001</v>
      </c>
      <c r="H14" s="5">
        <f>'Q1 2021'!H14+'Q2 2021'!H14</f>
        <v>2770331264.4099998</v>
      </c>
      <c r="I14" s="5">
        <f t="shared" si="1"/>
        <v>17644442655.279999</v>
      </c>
    </row>
    <row r="15" spans="1:9" ht="22.2" customHeight="1" x14ac:dyDescent="0.35">
      <c r="A15" s="13">
        <v>13</v>
      </c>
      <c r="B15" s="14" t="s">
        <v>14</v>
      </c>
      <c r="C15" s="5">
        <f>'Q1 2021'!C15+'Q2 2021'!C15</f>
        <v>3291104305.4399996</v>
      </c>
      <c r="D15" s="5">
        <f>'Q1 2021'!D15+'Q2 2021'!D15</f>
        <v>142335465.13999999</v>
      </c>
      <c r="E15" s="5">
        <f>'Q1 2021'!E15+'Q2 2021'!E15</f>
        <v>67655750</v>
      </c>
      <c r="F15" s="5">
        <f>'Q1 2021'!F15+'Q2 2021'!F15</f>
        <v>545217021.74000001</v>
      </c>
      <c r="G15" s="5">
        <f t="shared" si="0"/>
        <v>4046312542.3199997</v>
      </c>
      <c r="H15" s="5">
        <f>'Q1 2021'!H15+'Q2 2021'!H15</f>
        <v>2542078523.3300004</v>
      </c>
      <c r="I15" s="5">
        <f t="shared" si="1"/>
        <v>6588391065.6499996</v>
      </c>
    </row>
    <row r="16" spans="1:9" ht="22.2" customHeight="1" x14ac:dyDescent="0.35">
      <c r="A16" s="13">
        <v>14</v>
      </c>
      <c r="B16" s="14" t="s">
        <v>15</v>
      </c>
      <c r="C16" s="5">
        <f>'Q1 2021'!C16+'Q2 2021'!C16</f>
        <v>6803939540</v>
      </c>
      <c r="D16" s="5">
        <f>'Q1 2021'!D16+'Q2 2021'!D16</f>
        <v>73252195</v>
      </c>
      <c r="E16" s="5">
        <f>'Q1 2021'!E16+'Q2 2021'!E16</f>
        <v>354398169</v>
      </c>
      <c r="F16" s="5">
        <f>'Q1 2021'!F16+'Q2 2021'!F16</f>
        <v>825446584</v>
      </c>
      <c r="G16" s="5">
        <f t="shared" si="0"/>
        <v>8057036488</v>
      </c>
      <c r="H16" s="5">
        <f>'Q1 2021'!H16+'Q2 2021'!H16</f>
        <v>6083518188</v>
      </c>
      <c r="I16" s="5">
        <f t="shared" si="1"/>
        <v>14140554676</v>
      </c>
    </row>
    <row r="17" spans="1:9" ht="22.2" customHeight="1" x14ac:dyDescent="0.35">
      <c r="A17" s="13">
        <v>15</v>
      </c>
      <c r="B17" s="14" t="s">
        <v>16</v>
      </c>
      <c r="C17" s="5">
        <f>'Q1 2021'!C17+'Q2 2021'!C17</f>
        <v>1640718756.03</v>
      </c>
      <c r="D17" s="5">
        <f>'Q1 2021'!D17+'Q2 2021'!D17</f>
        <v>17761747.780000001</v>
      </c>
      <c r="E17" s="5">
        <f>'Q1 2021'!E17+'Q2 2021'!E17</f>
        <v>145609244.75</v>
      </c>
      <c r="F17" s="5">
        <f>'Q1 2021'!F17+'Q2 2021'!F17</f>
        <v>3120383690.5900002</v>
      </c>
      <c r="G17" s="5">
        <f t="shared" si="0"/>
        <v>4924473439.1499996</v>
      </c>
      <c r="H17" s="5">
        <f>'Q1 2021'!H17+'Q2 2021'!H17</f>
        <v>516562697.57999998</v>
      </c>
      <c r="I17" s="5">
        <f t="shared" si="1"/>
        <v>5441036136.7299995</v>
      </c>
    </row>
    <row r="18" spans="1:9" ht="22.2" customHeight="1" x14ac:dyDescent="0.35">
      <c r="A18" s="13">
        <v>16</v>
      </c>
      <c r="B18" s="14" t="s">
        <v>17</v>
      </c>
      <c r="C18" s="5">
        <f>'Q1 2021'!C18+'Q2 2021'!C18</f>
        <v>6623810005.9099998</v>
      </c>
      <c r="D18" s="5">
        <f>'Q1 2021'!D18+'Q2 2021'!D18</f>
        <v>149944890.5</v>
      </c>
      <c r="E18" s="5">
        <f>'Q1 2021'!E18+'Q2 2021'!E18</f>
        <v>205399968.23000002</v>
      </c>
      <c r="F18" s="5">
        <f>'Q1 2021'!F18+'Q2 2021'!F18</f>
        <v>559201913.05999994</v>
      </c>
      <c r="G18" s="5">
        <f t="shared" si="0"/>
        <v>7538356777.6999989</v>
      </c>
      <c r="H18" s="5">
        <f>'Q1 2021'!H18+'Q2 2021'!H18</f>
        <v>2452922914.5900002</v>
      </c>
      <c r="I18" s="5">
        <f t="shared" si="1"/>
        <v>9991279692.289999</v>
      </c>
    </row>
    <row r="19" spans="1:9" ht="22.2" customHeight="1" x14ac:dyDescent="0.35">
      <c r="A19" s="13">
        <v>17</v>
      </c>
      <c r="B19" s="14" t="s">
        <v>18</v>
      </c>
      <c r="C19" s="5">
        <f>'Q1 2021'!C19+'Q2 2021'!C19</f>
        <v>3802875442.5799999</v>
      </c>
      <c r="D19" s="5">
        <f>'Q1 2021'!D19+'Q2 2021'!D19</f>
        <v>301859764.83999997</v>
      </c>
      <c r="E19" s="5">
        <f>'Q1 2021'!E19+'Q2 2021'!E19</f>
        <v>143830291.06</v>
      </c>
      <c r="F19" s="5">
        <f>'Q1 2021'!F19+'Q2 2021'!F19</f>
        <v>2320286070.2600002</v>
      </c>
      <c r="G19" s="5">
        <f t="shared" si="0"/>
        <v>6568851568.7399998</v>
      </c>
      <c r="H19" s="5">
        <f>'Q1 2021'!H19+'Q2 2021'!H19</f>
        <v>2758879193.5599999</v>
      </c>
      <c r="I19" s="5">
        <f t="shared" si="1"/>
        <v>9327730762.2999992</v>
      </c>
    </row>
    <row r="20" spans="1:9" ht="22.2" customHeight="1" x14ac:dyDescent="0.35">
      <c r="A20" s="13">
        <v>18</v>
      </c>
      <c r="B20" s="14" t="s">
        <v>19</v>
      </c>
      <c r="C20" s="5">
        <f>'Q1 2021'!C20+'Q2 2021'!C20</f>
        <v>6648718160.8299999</v>
      </c>
      <c r="D20" s="5">
        <f>'Q1 2021'!D20+'Q2 2021'!D20</f>
        <v>208050915.59999999</v>
      </c>
      <c r="E20" s="5">
        <f>'Q1 2021'!E20+'Q2 2021'!E20</f>
        <v>332163884.13</v>
      </c>
      <c r="F20" s="5">
        <f>'Q1 2021'!F20+'Q2 2021'!F20</f>
        <v>8619133693.8799992</v>
      </c>
      <c r="G20" s="5">
        <f t="shared" si="0"/>
        <v>15808066654.439999</v>
      </c>
      <c r="H20" s="5">
        <f>'Q1 2021'!H20+'Q2 2021'!H20</f>
        <v>10621357565.029999</v>
      </c>
      <c r="I20" s="5">
        <f t="shared" si="1"/>
        <v>26429424219.469997</v>
      </c>
    </row>
    <row r="21" spans="1:9" ht="22.2" customHeight="1" x14ac:dyDescent="0.35">
      <c r="A21" s="13">
        <v>19</v>
      </c>
      <c r="B21" s="14" t="s">
        <v>20</v>
      </c>
      <c r="C21" s="5">
        <f>'Q1 2021'!C21+'Q2 2021'!C21</f>
        <v>8205247643.3400002</v>
      </c>
      <c r="D21" s="5">
        <f>'Q1 2021'!D21+'Q2 2021'!D21</f>
        <v>343735802.92000002</v>
      </c>
      <c r="E21" s="5">
        <f>'Q1 2021'!E21+'Q2 2021'!E21</f>
        <v>335721456.93000001</v>
      </c>
      <c r="F21" s="5">
        <f>'Q1 2021'!F21+'Q2 2021'!F21</f>
        <v>4159201274.5999999</v>
      </c>
      <c r="G21" s="5">
        <f t="shared" si="0"/>
        <v>13043906177.790001</v>
      </c>
      <c r="H21" s="5">
        <f>'Q1 2021'!H21+'Q2 2021'!H21</f>
        <v>2010342394.8799999</v>
      </c>
      <c r="I21" s="5">
        <f t="shared" si="1"/>
        <v>15054248572.67</v>
      </c>
    </row>
    <row r="22" spans="1:9" ht="22.2" customHeight="1" x14ac:dyDescent="0.35">
      <c r="A22" s="13">
        <v>20</v>
      </c>
      <c r="B22" s="14" t="s">
        <v>21</v>
      </c>
      <c r="C22" s="5">
        <f>'Q1 2021'!C22+'Q2 2021'!C22</f>
        <v>6670625539</v>
      </c>
      <c r="D22" s="5">
        <f>'Q1 2021'!D22+'Q2 2021'!D22</f>
        <v>38954589</v>
      </c>
      <c r="E22" s="5">
        <f>'Q1 2021'!E22+'Q2 2021'!E22</f>
        <v>81968999</v>
      </c>
      <c r="F22" s="5">
        <f>'Q1 2021'!F22+'Q2 2021'!F22</f>
        <v>168240941</v>
      </c>
      <c r="G22" s="5">
        <f t="shared" si="0"/>
        <v>6959790068</v>
      </c>
      <c r="H22" s="5">
        <f>'Q1 2021'!H22+'Q2 2021'!H22</f>
        <v>528973684</v>
      </c>
      <c r="I22" s="5">
        <f t="shared" si="1"/>
        <v>7488763752</v>
      </c>
    </row>
    <row r="23" spans="1:9" ht="22.2" customHeight="1" x14ac:dyDescent="0.35">
      <c r="A23" s="13">
        <v>21</v>
      </c>
      <c r="B23" s="14" t="s">
        <v>22</v>
      </c>
      <c r="C23" s="5">
        <f>'Q1 2021'!C23+'Q2 2021'!C23</f>
        <v>2207730270.1199999</v>
      </c>
      <c r="D23" s="5">
        <f>'Q1 2021'!D23+'Q2 2021'!D23</f>
        <v>360854070.75</v>
      </c>
      <c r="E23" s="5">
        <f>'Q1 2021'!E23+'Q2 2021'!E23</f>
        <v>33087734.5</v>
      </c>
      <c r="F23" s="5">
        <f>'Q1 2021'!F23+'Q2 2021'!F23</f>
        <v>2347648334.7200003</v>
      </c>
      <c r="G23" s="5">
        <f t="shared" si="0"/>
        <v>4949320410.0900002</v>
      </c>
      <c r="H23" s="5">
        <f>'Q1 2021'!H23+'Q2 2021'!H23</f>
        <v>2385633319.0900002</v>
      </c>
      <c r="I23" s="5">
        <f>SUM(G23:H23)</f>
        <v>7334953729.1800003</v>
      </c>
    </row>
    <row r="24" spans="1:9" ht="22.2" customHeight="1" x14ac:dyDescent="0.35">
      <c r="A24" s="13">
        <v>22</v>
      </c>
      <c r="B24" s="14" t="s">
        <v>23</v>
      </c>
      <c r="C24" s="5">
        <f>'Q1 2021'!C24+'Q2 2021'!C24</f>
        <v>3955615353.0700002</v>
      </c>
      <c r="D24" s="5">
        <f>'Q1 2021'!D24+'Q2 2021'!D24</f>
        <v>34515341.409999996</v>
      </c>
      <c r="E24" s="5">
        <f>'Q1 2021'!E24+'Q2 2021'!E24</f>
        <v>285986946.75</v>
      </c>
      <c r="F24" s="5">
        <f>'Q1 2021'!F24+'Q2 2021'!F24</f>
        <v>3681590922.6300001</v>
      </c>
      <c r="G24" s="5">
        <f t="shared" si="0"/>
        <v>7957708563.8600006</v>
      </c>
      <c r="H24" s="5">
        <f>'Q1 2021'!H24+'Q2 2021'!H24</f>
        <v>1655958815.1400001</v>
      </c>
      <c r="I24" s="5">
        <f t="shared" si="1"/>
        <v>9613667379</v>
      </c>
    </row>
    <row r="25" spans="1:9" ht="22.2" customHeight="1" x14ac:dyDescent="0.35">
      <c r="A25" s="13">
        <v>23</v>
      </c>
      <c r="B25" s="14" t="s">
        <v>24</v>
      </c>
      <c r="C25" s="5">
        <f>'Q1 2021'!C25+'Q2 2021'!C25</f>
        <v>5020686285.6199999</v>
      </c>
      <c r="D25" s="5">
        <f>'Q1 2021'!D25+'Q2 2021'!D25</f>
        <v>896628043.24000001</v>
      </c>
      <c r="E25" s="5">
        <f>'Q1 2021'!E25+'Q2 2021'!E25</f>
        <v>264543587</v>
      </c>
      <c r="F25" s="5">
        <f>'Q1 2021'!F25+'Q2 2021'!F25</f>
        <v>195095785.36300009</v>
      </c>
      <c r="G25" s="5">
        <f t="shared" si="0"/>
        <v>6376953701.2229996</v>
      </c>
      <c r="H25" s="5">
        <f>'Q1 2021'!H25+'Q2 2021'!H25</f>
        <v>9601659185.1399994</v>
      </c>
      <c r="I25" s="5">
        <f t="shared" si="1"/>
        <v>15978612886.362999</v>
      </c>
    </row>
    <row r="26" spans="1:9" ht="22.2" customHeight="1" x14ac:dyDescent="0.35">
      <c r="A26" s="13">
        <v>24</v>
      </c>
      <c r="B26" s="14" t="s">
        <v>25</v>
      </c>
      <c r="C26" s="5">
        <f>'Q1 2021'!C26+'Q2 2021'!C26</f>
        <v>152665064979.91998</v>
      </c>
      <c r="D26" s="5">
        <f>'Q1 2021'!D26+'Q2 2021'!D26</f>
        <v>14308897068</v>
      </c>
      <c r="E26" s="5">
        <f>'Q1 2021'!E26+'Q2 2021'!E26</f>
        <v>6988579342.0100002</v>
      </c>
      <c r="F26" s="5">
        <f>'Q1 2021'!F26+'Q2 2021'!F26</f>
        <v>52002196093.979996</v>
      </c>
      <c r="G26" s="5">
        <f t="shared" si="0"/>
        <v>225964737483.90997</v>
      </c>
      <c r="H26" s="5">
        <f>'Q1 2021'!H26+'Q2 2021'!H26</f>
        <v>41268036950.149994</v>
      </c>
      <c r="I26" s="5">
        <f t="shared" si="1"/>
        <v>267232774434.05997</v>
      </c>
    </row>
    <row r="27" spans="1:9" ht="22.2" customHeight="1" x14ac:dyDescent="0.35">
      <c r="A27" s="13">
        <v>25</v>
      </c>
      <c r="B27" s="14" t="s">
        <v>56</v>
      </c>
      <c r="C27" s="5">
        <f>'Q1 2021'!C27+'Q2 2021'!C27</f>
        <v>5413396040.1199999</v>
      </c>
      <c r="D27" s="5">
        <f>'Q1 2021'!D27+'Q2 2021'!D27</f>
        <v>24452140.780000001</v>
      </c>
      <c r="E27" s="5">
        <f>'Q1 2021'!E27+'Q2 2021'!E27</f>
        <v>175590350</v>
      </c>
      <c r="F27" s="5">
        <f>'Q1 2021'!F27+'Q2 2021'!F27</f>
        <v>67496038.590000004</v>
      </c>
      <c r="G27" s="5">
        <f t="shared" si="0"/>
        <v>5680934569.4899998</v>
      </c>
      <c r="H27" s="5">
        <f>'Q1 2021'!H27+'Q2 2021'!H27</f>
        <v>3822576602.8599997</v>
      </c>
      <c r="I27" s="5">
        <f t="shared" si="1"/>
        <v>9503511172.3499985</v>
      </c>
    </row>
    <row r="28" spans="1:9" ht="22.2" customHeight="1" x14ac:dyDescent="0.35">
      <c r="A28" s="13">
        <v>26</v>
      </c>
      <c r="B28" s="14" t="s">
        <v>26</v>
      </c>
      <c r="C28" s="5">
        <f>'Q1 2021'!C28+'Q2 2021'!C28</f>
        <v>4214365637.2200003</v>
      </c>
      <c r="D28" s="5">
        <f>'Q1 2021'!D28+'Q2 2021'!D28</f>
        <v>89948901.319999993</v>
      </c>
      <c r="E28" s="5">
        <f>'Q1 2021'!E28+'Q2 2021'!E28</f>
        <v>129781756</v>
      </c>
      <c r="F28" s="5">
        <f>'Q1 2021'!F28+'Q2 2021'!F28</f>
        <v>1413098739</v>
      </c>
      <c r="G28" s="5">
        <f t="shared" si="0"/>
        <v>5847195033.54</v>
      </c>
      <c r="H28" s="5">
        <f>'Q1 2021'!H28+'Q2 2021'!H28</f>
        <v>2078289567.3200002</v>
      </c>
      <c r="I28" s="5">
        <f t="shared" si="1"/>
        <v>7925484600.8600006</v>
      </c>
    </row>
    <row r="29" spans="1:9" ht="22.2" customHeight="1" x14ac:dyDescent="0.35">
      <c r="A29" s="13">
        <v>27</v>
      </c>
      <c r="B29" s="14" t="s">
        <v>27</v>
      </c>
      <c r="C29" s="5">
        <f>'Q1 2021'!C29+'Q2 2021'!C29</f>
        <v>14326752283.670002</v>
      </c>
      <c r="D29" s="5">
        <f>'Q1 2021'!D29+'Q2 2021'!D29</f>
        <v>1567416770.1799994</v>
      </c>
      <c r="E29" s="5">
        <f>'Q1 2021'!E29+'Q2 2021'!E29</f>
        <v>533389983.48000002</v>
      </c>
      <c r="F29" s="5">
        <f>'Q1 2021'!F29+'Q2 2021'!F29</f>
        <v>1508530244.1199994</v>
      </c>
      <c r="G29" s="5">
        <f t="shared" si="0"/>
        <v>17936089281.450001</v>
      </c>
      <c r="H29" s="5">
        <f>'Q1 2021'!H29+'Q2 2021'!H29</f>
        <v>36887365090.579994</v>
      </c>
      <c r="I29" s="5">
        <f t="shared" si="1"/>
        <v>54823454372.029999</v>
      </c>
    </row>
    <row r="30" spans="1:9" ht="22.2" customHeight="1" x14ac:dyDescent="0.35">
      <c r="A30" s="13">
        <v>28</v>
      </c>
      <c r="B30" s="14" t="s">
        <v>28</v>
      </c>
      <c r="C30" s="5">
        <f>'Q1 2021'!C30+'Q2 2021'!C30</f>
        <v>10948911881.139999</v>
      </c>
      <c r="D30" s="5">
        <f>'Q1 2021'!D30+'Q2 2021'!D30</f>
        <v>340017609.60000002</v>
      </c>
      <c r="E30" s="5">
        <f>'Q1 2021'!E30+'Q2 2021'!E30</f>
        <v>685508281.31999993</v>
      </c>
      <c r="F30" s="5">
        <f>'Q1 2021'!F30+'Q2 2021'!F30</f>
        <v>3818601476.3700004</v>
      </c>
      <c r="G30" s="5">
        <f t="shared" si="0"/>
        <v>15793039248.43</v>
      </c>
      <c r="H30" s="5">
        <f>'Q1 2021'!H30+'Q2 2021'!H30</f>
        <v>2115078907.53</v>
      </c>
      <c r="I30" s="5">
        <f t="shared" si="1"/>
        <v>17908118155.959999</v>
      </c>
    </row>
    <row r="31" spans="1:9" ht="22.2" customHeight="1" x14ac:dyDescent="0.35">
      <c r="A31" s="13">
        <v>29</v>
      </c>
      <c r="B31" s="14" t="s">
        <v>29</v>
      </c>
      <c r="C31" s="5">
        <f>'Q1 2021'!C31+'Q2 2021'!C31</f>
        <v>7506640287.5</v>
      </c>
      <c r="D31" s="5">
        <f>'Q1 2021'!D31+'Q2 2021'!D31</f>
        <v>392257513.23000002</v>
      </c>
      <c r="E31" s="5">
        <f>'Q1 2021'!E31+'Q2 2021'!E31</f>
        <v>249814194.04000002</v>
      </c>
      <c r="F31" s="5">
        <f>'Q1 2021'!F31+'Q2 2021'!F31</f>
        <v>253717535.50999999</v>
      </c>
      <c r="G31" s="5">
        <f t="shared" si="0"/>
        <v>8402429530.2799997</v>
      </c>
      <c r="H31" s="5">
        <f>'Q1 2021'!H31+'Q2 2021'!H31</f>
        <v>5267393908.5400009</v>
      </c>
      <c r="I31" s="5">
        <f t="shared" si="1"/>
        <v>13669823438.82</v>
      </c>
    </row>
    <row r="32" spans="1:9" ht="22.2" customHeight="1" x14ac:dyDescent="0.35">
      <c r="A32" s="13">
        <v>30</v>
      </c>
      <c r="B32" s="14" t="s">
        <v>30</v>
      </c>
      <c r="C32" s="5">
        <f>'Q1 2021'!C32+'Q2 2021'!C32</f>
        <v>18590085584.169998</v>
      </c>
      <c r="D32" s="5">
        <f>'Q1 2021'!D32+'Q2 2021'!D32</f>
        <v>632410268.18000007</v>
      </c>
      <c r="E32" s="5">
        <f>'Q1 2021'!E32+'Q2 2021'!E32</f>
        <v>545510635.63000011</v>
      </c>
      <c r="F32" s="5">
        <f>'Q1 2021'!F32+'Q2 2021'!F32</f>
        <v>1489978196.3800001</v>
      </c>
      <c r="G32" s="5">
        <f t="shared" si="0"/>
        <v>21257984684.360001</v>
      </c>
      <c r="H32" s="5">
        <f>'Q1 2021'!H32+'Q2 2021'!H32</f>
        <v>3933728771.3900003</v>
      </c>
      <c r="I32" s="5">
        <f t="shared" si="1"/>
        <v>25191713455.75</v>
      </c>
    </row>
    <row r="33" spans="1:9" ht="22.2" customHeight="1" x14ac:dyDescent="0.35">
      <c r="A33" s="13">
        <v>31</v>
      </c>
      <c r="B33" s="14" t="s">
        <v>31</v>
      </c>
      <c r="C33" s="5">
        <f>'Q1 2021'!C33+'Q2 2021'!C33</f>
        <v>12124969813.480001</v>
      </c>
      <c r="D33" s="5">
        <f>'Q1 2021'!D33+'Q2 2021'!D33</f>
        <v>71936110.640000001</v>
      </c>
      <c r="E33" s="5">
        <f>'Q1 2021'!E33+'Q2 2021'!E33</f>
        <v>274009250</v>
      </c>
      <c r="F33" s="5">
        <f>'Q1 2021'!F33+'Q2 2021'!F33</f>
        <v>671785108.8900001</v>
      </c>
      <c r="G33" s="5">
        <f t="shared" si="0"/>
        <v>13142700283.01</v>
      </c>
      <c r="H33" s="5">
        <f>'Q1 2021'!H33+'Q2 2021'!H33</f>
        <v>1322649165.5900002</v>
      </c>
      <c r="I33" s="5">
        <f t="shared" si="1"/>
        <v>14465349448.6</v>
      </c>
    </row>
    <row r="34" spans="1:9" ht="22.2" customHeight="1" x14ac:dyDescent="0.35">
      <c r="A34" s="13">
        <v>32</v>
      </c>
      <c r="B34" s="14" t="s">
        <v>32</v>
      </c>
      <c r="C34" s="5">
        <f>'Q1 2021'!C34+'Q2 2021'!C34</f>
        <v>47604519771.43</v>
      </c>
      <c r="D34" s="5">
        <f>'Q1 2021'!D34+'Q2 2021'!D34</f>
        <v>335660065.38</v>
      </c>
      <c r="E34" s="5">
        <f>'Q1 2021'!E34+'Q2 2021'!E34</f>
        <v>22727995</v>
      </c>
      <c r="F34" s="5">
        <f>'Q1 2021'!F34+'Q2 2021'!F34</f>
        <v>4877119892.75</v>
      </c>
      <c r="G34" s="5">
        <f t="shared" si="0"/>
        <v>52840027724.559998</v>
      </c>
      <c r="H34" s="5">
        <f>'Q1 2021'!H34+'Q2 2021'!H34</f>
        <v>4484644647.8600006</v>
      </c>
      <c r="I34" s="5">
        <f t="shared" si="1"/>
        <v>57324672372.419998</v>
      </c>
    </row>
    <row r="35" spans="1:9" ht="22.2" customHeight="1" x14ac:dyDescent="0.35">
      <c r="A35" s="13">
        <v>33</v>
      </c>
      <c r="B35" s="14" t="s">
        <v>33</v>
      </c>
      <c r="C35" s="5">
        <f>'Q1 2021'!C35+'Q2 2021'!C35</f>
        <v>5058699334.04</v>
      </c>
      <c r="D35" s="5">
        <f>'Q1 2021'!D35+'Q2 2021'!D35</f>
        <v>519526999</v>
      </c>
      <c r="E35" s="5">
        <f>'Q1 2021'!E35+'Q2 2021'!E35</f>
        <v>23372160</v>
      </c>
      <c r="F35" s="5">
        <f>'Q1 2021'!F35+'Q2 2021'!F35</f>
        <v>1830465448.5799999</v>
      </c>
      <c r="G35" s="5">
        <f t="shared" si="0"/>
        <v>7432063941.6199999</v>
      </c>
      <c r="H35" s="5">
        <f>'Q1 2021'!H35+'Q2 2021'!H35</f>
        <v>979422035.74000001</v>
      </c>
      <c r="I35" s="5">
        <f t="shared" si="1"/>
        <v>8411485977.3599997</v>
      </c>
    </row>
    <row r="36" spans="1:9" ht="22.2" customHeight="1" x14ac:dyDescent="0.35">
      <c r="A36" s="13">
        <v>34</v>
      </c>
      <c r="B36" s="14" t="s">
        <v>34</v>
      </c>
      <c r="C36" s="5">
        <f>'Q1 2021'!C36+'Q2 2021'!C36</f>
        <v>2730407704.8299999</v>
      </c>
      <c r="D36" s="5">
        <f>'Q1 2021'!D36+'Q2 2021'!D36</f>
        <v>85555660.400000006</v>
      </c>
      <c r="E36" s="5">
        <f>'Q1 2021'!E36+'Q2 2021'!E36</f>
        <v>57543600</v>
      </c>
      <c r="F36" s="5">
        <f>'Q1 2021'!F36+'Q2 2021'!F36</f>
        <v>17838304.41</v>
      </c>
      <c r="G36" s="5">
        <f t="shared" si="0"/>
        <v>2891345269.6399999</v>
      </c>
      <c r="H36" s="5">
        <f>'Q1 2021'!H36+'Q2 2021'!H36</f>
        <v>1882852390.25</v>
      </c>
      <c r="I36" s="5">
        <f t="shared" si="1"/>
        <v>4774197659.8899994</v>
      </c>
    </row>
    <row r="37" spans="1:9" ht="22.2" customHeight="1" x14ac:dyDescent="0.35">
      <c r="A37" s="13">
        <v>35</v>
      </c>
      <c r="B37" s="14" t="s">
        <v>35</v>
      </c>
      <c r="C37" s="5">
        <f>'Q1 2021'!C37+'Q2 2021'!C37</f>
        <v>3445005191.8099999</v>
      </c>
      <c r="D37" s="5">
        <f>'Q1 2021'!D37+'Q2 2021'!D37</f>
        <v>9789715.75</v>
      </c>
      <c r="E37" s="5">
        <f>'Q1 2021'!E37+'Q2 2021'!E37</f>
        <v>36226885</v>
      </c>
      <c r="F37" s="5">
        <f>'Q1 2021'!F37+'Q2 2021'!F37</f>
        <v>145865166.36000001</v>
      </c>
      <c r="G37" s="5">
        <f t="shared" si="0"/>
        <v>3636886958.9200001</v>
      </c>
      <c r="H37" s="5">
        <f>'Q1 2021'!H37+'Q2 2021'!H37</f>
        <v>394146087.63</v>
      </c>
      <c r="I37" s="5">
        <f t="shared" si="1"/>
        <v>4031033046.5500002</v>
      </c>
    </row>
    <row r="38" spans="1:9" ht="22.2" customHeight="1" x14ac:dyDescent="0.35">
      <c r="A38" s="13">
        <v>36</v>
      </c>
      <c r="B38" s="14" t="s">
        <v>36</v>
      </c>
      <c r="C38" s="5">
        <f>'Q1 2021'!C38+'Q2 2021'!C38</f>
        <v>4266842918.4499998</v>
      </c>
      <c r="D38" s="5">
        <f>'Q1 2021'!D38+'Q2 2021'!D38</f>
        <v>846339339.63999999</v>
      </c>
      <c r="E38" s="5">
        <f>'Q1 2021'!E38+'Q2 2021'!E38</f>
        <v>971816033</v>
      </c>
      <c r="F38" s="5">
        <f>'Q1 2021'!F38+'Q2 2021'!F38</f>
        <v>1380184090.48</v>
      </c>
      <c r="G38" s="5">
        <f t="shared" si="0"/>
        <v>7465182381.5699997</v>
      </c>
      <c r="H38" s="5">
        <f>'Q1 2021'!H38+'Q2 2021'!H38</f>
        <v>939394262.67999995</v>
      </c>
      <c r="I38" s="5">
        <f t="shared" si="1"/>
        <v>8404576644.25</v>
      </c>
    </row>
    <row r="39" spans="1:9" ht="22.2" customHeight="1" x14ac:dyDescent="0.35">
      <c r="A39" s="13">
        <v>37</v>
      </c>
      <c r="B39" s="14" t="s">
        <v>37</v>
      </c>
      <c r="C39" s="5">
        <f>'Q1 2021'!C39+'Q2 2021'!C39</f>
        <v>46769664548.800003</v>
      </c>
      <c r="D39" s="5">
        <f>'Q1 2021'!D39+'Q2 2021'!D39</f>
        <v>2867596498.9499998</v>
      </c>
      <c r="E39" s="5">
        <f>'Q1 2021'!E39+'Q2 2021'!E39</f>
        <v>0</v>
      </c>
      <c r="F39" s="5">
        <f>'Q1 2021'!F39+'Q2 2021'!F39</f>
        <v>19435618616.68</v>
      </c>
      <c r="G39" s="5">
        <f>SUM(C39:F39)</f>
        <v>69072879664.429993</v>
      </c>
      <c r="H39" s="5">
        <f>'Q1 2021'!H39+'Q2 2021'!H39</f>
        <v>0</v>
      </c>
      <c r="I39" s="5">
        <f t="shared" si="1"/>
        <v>69072879664.429993</v>
      </c>
    </row>
    <row r="40" spans="1:9" s="24" customFormat="1" ht="22.2" customHeight="1" x14ac:dyDescent="0.45">
      <c r="A40" s="17"/>
      <c r="B40" s="18" t="s">
        <v>38</v>
      </c>
      <c r="C40" s="17">
        <f>SUM(C3:C39)</f>
        <v>488106692662.05994</v>
      </c>
      <c r="D40" s="17">
        <f>SUM(D3:D39)</f>
        <v>28071918316.539997</v>
      </c>
      <c r="E40" s="17">
        <f>SUM(E3:E39)</f>
        <v>16752826313.010002</v>
      </c>
      <c r="F40" s="17">
        <f>SUM(F3:F39)</f>
        <v>142636307155.18298</v>
      </c>
      <c r="G40" s="17">
        <f t="shared" ref="G40:H40" si="2">SUM(G3:G39)</f>
        <v>675567744446.79297</v>
      </c>
      <c r="H40" s="17">
        <f t="shared" si="2"/>
        <v>173555639556.76001</v>
      </c>
      <c r="I40" s="17">
        <f>SUM(I3:I39)</f>
        <v>849123384003.55298</v>
      </c>
    </row>
    <row r="41" spans="1:9" ht="22.2" customHeight="1" x14ac:dyDescent="0.3">
      <c r="A41"/>
      <c r="B41"/>
      <c r="C41"/>
      <c r="D41"/>
      <c r="E41"/>
      <c r="F41"/>
      <c r="G41"/>
      <c r="H41"/>
      <c r="I41"/>
    </row>
    <row r="42" spans="1:9" ht="22.2" customHeight="1" x14ac:dyDescent="0.3">
      <c r="A42"/>
      <c r="B42"/>
      <c r="C42"/>
      <c r="D42"/>
      <c r="E42"/>
      <c r="F42"/>
      <c r="G42"/>
      <c r="H42"/>
      <c r="I42"/>
    </row>
    <row r="43" spans="1:9" ht="22.2" customHeight="1" x14ac:dyDescent="0.35">
      <c r="A43" s="22">
        <v>1</v>
      </c>
      <c r="B43" s="22" t="s">
        <v>49</v>
      </c>
      <c r="C43" s="25">
        <f>SUM(C29:C32,C15,C26)</f>
        <v>207328559321.83997</v>
      </c>
      <c r="D43" s="25">
        <f t="shared" ref="D43:H43" si="3">SUM(D29:D32,D15,D26)</f>
        <v>17383334694.329998</v>
      </c>
      <c r="E43" s="25">
        <f t="shared" si="3"/>
        <v>9070458186.4799995</v>
      </c>
      <c r="F43" s="25">
        <f t="shared" si="3"/>
        <v>59618240568.099998</v>
      </c>
      <c r="G43" s="25">
        <f t="shared" si="3"/>
        <v>293400592770.75</v>
      </c>
      <c r="H43" s="25">
        <f t="shared" si="3"/>
        <v>92013682151.519989</v>
      </c>
      <c r="I43" s="25">
        <f>SUM(I29:I32,I15,I26)</f>
        <v>385414274922.26996</v>
      </c>
    </row>
    <row r="44" spans="1:9" ht="22.2" customHeight="1" x14ac:dyDescent="0.35">
      <c r="A44" s="22">
        <v>2</v>
      </c>
      <c r="B44" s="22" t="s">
        <v>50</v>
      </c>
      <c r="C44" s="26">
        <f>SUM(C34,C14,C12,C11,C8,C5)</f>
        <v>104877363371.54999</v>
      </c>
      <c r="D44" s="26">
        <f t="shared" ref="D44:I44" si="4">SUM(D34,D14,D12,D11,D8,D5)</f>
        <v>1398436086.0099998</v>
      </c>
      <c r="E44" s="26">
        <f t="shared" si="4"/>
        <v>2802555798.3600001</v>
      </c>
      <c r="F44" s="26">
        <f t="shared" si="4"/>
        <v>28087866879.450001</v>
      </c>
      <c r="G44" s="26">
        <f t="shared" si="4"/>
        <v>137166222135.37</v>
      </c>
      <c r="H44" s="26">
        <f t="shared" si="4"/>
        <v>19005104365.670002</v>
      </c>
      <c r="I44" s="26">
        <f t="shared" si="4"/>
        <v>156171326501.04001</v>
      </c>
    </row>
    <row r="45" spans="1:9" ht="22.2" customHeight="1" x14ac:dyDescent="0.35">
      <c r="A45" s="22">
        <v>3</v>
      </c>
      <c r="B45" s="22" t="s">
        <v>51</v>
      </c>
      <c r="C45" s="26">
        <f>SUM(C18,C16,C13,C3,C6)</f>
        <v>30994197981.699997</v>
      </c>
      <c r="D45" s="26">
        <f t="shared" ref="D45:I45" si="5">SUM(D18,D16,D13,D3,D6)</f>
        <v>846462341.00999999</v>
      </c>
      <c r="E45" s="26">
        <f t="shared" si="5"/>
        <v>1271850100.1700001</v>
      </c>
      <c r="F45" s="26">
        <f t="shared" si="5"/>
        <v>3489767086.3799996</v>
      </c>
      <c r="G45" s="26">
        <f t="shared" si="5"/>
        <v>36602277509.260002</v>
      </c>
      <c r="H45" s="26">
        <f t="shared" si="5"/>
        <v>15606156267.709999</v>
      </c>
      <c r="I45" s="26">
        <f t="shared" si="5"/>
        <v>52208433776.970001</v>
      </c>
    </row>
    <row r="46" spans="1:9" ht="22.2" customHeight="1" x14ac:dyDescent="0.35">
      <c r="A46" s="22">
        <v>4</v>
      </c>
      <c r="B46" s="22" t="s">
        <v>52</v>
      </c>
      <c r="C46" s="26">
        <f>SUM(C39,C33,C28,C27,C25,C24,C9)</f>
        <v>81247604102.51001</v>
      </c>
      <c r="D46" s="26">
        <f t="shared" ref="D46:I46" si="6">SUM(D39,D33,D28,D27,D25,D24,D9)</f>
        <v>4749956532.3699999</v>
      </c>
      <c r="E46" s="26">
        <f t="shared" si="6"/>
        <v>1232591012.6300001</v>
      </c>
      <c r="F46" s="26">
        <f t="shared" si="6"/>
        <v>25486503680.702999</v>
      </c>
      <c r="G46" s="26">
        <f t="shared" si="6"/>
        <v>112716655328.213</v>
      </c>
      <c r="H46" s="26">
        <f t="shared" si="6"/>
        <v>20550427572.07</v>
      </c>
      <c r="I46" s="26">
        <f t="shared" si="6"/>
        <v>133267082900.28299</v>
      </c>
    </row>
    <row r="47" spans="1:9" ht="22.2" customHeight="1" x14ac:dyDescent="0.35">
      <c r="A47" s="22">
        <v>5</v>
      </c>
      <c r="B47" s="22" t="s">
        <v>53</v>
      </c>
      <c r="C47" s="26">
        <f>SUM(C38,C37,C35,C19:C22)</f>
        <v>38098014230.050003</v>
      </c>
      <c r="D47" s="26">
        <f t="shared" ref="D47:I47" si="7">SUM(D38,D37,D35,D19:D22)</f>
        <v>2268257126.7499995</v>
      </c>
      <c r="E47" s="26">
        <f t="shared" si="7"/>
        <v>1925099709.1200001</v>
      </c>
      <c r="F47" s="26">
        <f t="shared" si="7"/>
        <v>18623376685.16</v>
      </c>
      <c r="G47" s="26">
        <f t="shared" si="7"/>
        <v>60914747751.079994</v>
      </c>
      <c r="H47" s="26">
        <f t="shared" si="7"/>
        <v>18232515223.52</v>
      </c>
      <c r="I47" s="26">
        <f t="shared" si="7"/>
        <v>79147262974.599991</v>
      </c>
    </row>
    <row r="48" spans="1:9" ht="22.2" customHeight="1" x14ac:dyDescent="0.35">
      <c r="A48" s="22">
        <v>6</v>
      </c>
      <c r="B48" s="22" t="s">
        <v>54</v>
      </c>
      <c r="C48" s="26">
        <f>SUM(C36,C23,C17,C10,C7,C4)</f>
        <v>25560953654.41</v>
      </c>
      <c r="D48" s="26">
        <f t="shared" ref="D48:I48" si="8">SUM(D36,D23,D17,D10,D7,D4)</f>
        <v>1425471536.0699999</v>
      </c>
      <c r="E48" s="26">
        <f t="shared" si="8"/>
        <v>450271506.25</v>
      </c>
      <c r="F48" s="26">
        <f t="shared" si="8"/>
        <v>7330552255.3899994</v>
      </c>
      <c r="G48" s="26">
        <f t="shared" si="8"/>
        <v>34767248952.120003</v>
      </c>
      <c r="H48" s="26">
        <f t="shared" si="8"/>
        <v>8147753976.2700005</v>
      </c>
      <c r="I48" s="26">
        <f t="shared" si="8"/>
        <v>42915002928.389999</v>
      </c>
    </row>
    <row r="49" spans="1:9" ht="22.2" customHeight="1" x14ac:dyDescent="0.35">
      <c r="A49" s="22"/>
      <c r="B49" s="27" t="s">
        <v>55</v>
      </c>
      <c r="C49" s="28">
        <f>SUM(C43:C48)</f>
        <v>488106692662.05994</v>
      </c>
      <c r="D49" s="28">
        <f t="shared" ref="D49:I49" si="9">SUM(D43:D48)</f>
        <v>28071918316.539993</v>
      </c>
      <c r="E49" s="28">
        <f t="shared" si="9"/>
        <v>16752826313.01</v>
      </c>
      <c r="F49" s="28">
        <f t="shared" si="9"/>
        <v>142636307155.18301</v>
      </c>
      <c r="G49" s="28">
        <f t="shared" si="9"/>
        <v>675567744446.79297</v>
      </c>
      <c r="H49" s="28">
        <f t="shared" si="9"/>
        <v>173555639556.75998</v>
      </c>
      <c r="I49" s="28">
        <f t="shared" si="9"/>
        <v>849123384003.55286</v>
      </c>
    </row>
  </sheetData>
  <mergeCells count="1">
    <mergeCell ref="A1:I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0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Q1 2021</vt:lpstr>
      <vt:lpstr>Q2 2021</vt:lpstr>
      <vt:lpstr>Half Year</vt:lpstr>
      <vt:lpstr>'Q2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Mikael Chenko</cp:lastModifiedBy>
  <cp:lastPrinted>2021-10-29T10:11:01Z</cp:lastPrinted>
  <dcterms:created xsi:type="dcterms:W3CDTF">2021-09-03T11:14:14Z</dcterms:created>
  <dcterms:modified xsi:type="dcterms:W3CDTF">2021-11-08T09:20:12Z</dcterms:modified>
</cp:coreProperties>
</file>